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Ateliér 5\A211-2025 Výtah Volgogradská\"/>
    </mc:Choice>
  </mc:AlternateContent>
  <xr:revisionPtr revIDLastSave="0" documentId="8_{E36A036A-204A-49C7-AD64-EECB886407D9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Pol'!$A$1:$Y$491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481" i="12"/>
  <c r="BA477" i="12"/>
  <c r="BA475" i="12"/>
  <c r="BA471" i="12"/>
  <c r="BA469" i="12"/>
  <c r="BA421" i="12"/>
  <c r="BA401" i="12"/>
  <c r="BA399" i="12"/>
  <c r="BA315" i="12"/>
  <c r="BA208" i="12"/>
  <c r="BA202" i="12"/>
  <c r="BA196" i="12"/>
  <c r="BA192" i="12"/>
  <c r="BA95" i="12"/>
  <c r="BA79" i="12"/>
  <c r="BA76" i="12"/>
  <c r="G9" i="12"/>
  <c r="M9" i="12" s="1"/>
  <c r="I9" i="12"/>
  <c r="I8" i="12" s="1"/>
  <c r="K9" i="12"/>
  <c r="O9" i="12"/>
  <c r="Q9" i="12"/>
  <c r="Q8" i="12" s="1"/>
  <c r="V9" i="12"/>
  <c r="G10" i="12"/>
  <c r="I10" i="12"/>
  <c r="K10" i="12"/>
  <c r="K8" i="12" s="1"/>
  <c r="M10" i="12"/>
  <c r="O10" i="12"/>
  <c r="O8" i="12" s="1"/>
  <c r="Q10" i="12"/>
  <c r="V10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20" i="12"/>
  <c r="I20" i="12"/>
  <c r="K20" i="12"/>
  <c r="M20" i="12"/>
  <c r="O20" i="12"/>
  <c r="Q20" i="12"/>
  <c r="V20" i="12"/>
  <c r="G22" i="12"/>
  <c r="AF481" i="12" s="1"/>
  <c r="I22" i="12"/>
  <c r="K22" i="12"/>
  <c r="O22" i="12"/>
  <c r="Q22" i="12"/>
  <c r="V22" i="12"/>
  <c r="G25" i="12"/>
  <c r="I25" i="12"/>
  <c r="K25" i="12"/>
  <c r="M25" i="12"/>
  <c r="O25" i="12"/>
  <c r="Q25" i="12"/>
  <c r="V25" i="12"/>
  <c r="G28" i="12"/>
  <c r="I28" i="12"/>
  <c r="K28" i="12"/>
  <c r="M28" i="12"/>
  <c r="O28" i="12"/>
  <c r="Q28" i="12"/>
  <c r="V28" i="12"/>
  <c r="G30" i="12"/>
  <c r="M30" i="12" s="1"/>
  <c r="M29" i="12" s="1"/>
  <c r="I30" i="12"/>
  <c r="K30" i="12"/>
  <c r="O30" i="12"/>
  <c r="O29" i="12" s="1"/>
  <c r="Q30" i="12"/>
  <c r="Q29" i="12" s="1"/>
  <c r="V30" i="12"/>
  <c r="V29" i="12" s="1"/>
  <c r="G32" i="12"/>
  <c r="M32" i="12" s="1"/>
  <c r="I32" i="12"/>
  <c r="I29" i="12" s="1"/>
  <c r="K32" i="12"/>
  <c r="O32" i="12"/>
  <c r="Q32" i="12"/>
  <c r="V32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7" i="12"/>
  <c r="I37" i="12"/>
  <c r="K37" i="12"/>
  <c r="K29" i="12" s="1"/>
  <c r="M37" i="12"/>
  <c r="O37" i="12"/>
  <c r="Q37" i="12"/>
  <c r="V37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6" i="12"/>
  <c r="M46" i="12" s="1"/>
  <c r="I46" i="12"/>
  <c r="K46" i="12"/>
  <c r="O46" i="12"/>
  <c r="Q46" i="12"/>
  <c r="V46" i="12"/>
  <c r="K48" i="12"/>
  <c r="Q48" i="12"/>
  <c r="G49" i="12"/>
  <c r="I49" i="12"/>
  <c r="K49" i="12"/>
  <c r="M49" i="12"/>
  <c r="O49" i="12"/>
  <c r="Q49" i="12"/>
  <c r="V49" i="12"/>
  <c r="V48" i="12" s="1"/>
  <c r="G51" i="12"/>
  <c r="G48" i="12" s="1"/>
  <c r="I51" i="12"/>
  <c r="I48" i="12" s="1"/>
  <c r="K51" i="12"/>
  <c r="M51" i="12"/>
  <c r="M48" i="12" s="1"/>
  <c r="O51" i="12"/>
  <c r="Q51" i="12"/>
  <c r="V51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9" i="12"/>
  <c r="I59" i="12"/>
  <c r="K59" i="12"/>
  <c r="M59" i="12"/>
  <c r="O59" i="12"/>
  <c r="O48" i="12" s="1"/>
  <c r="Q59" i="12"/>
  <c r="V59" i="12"/>
  <c r="M61" i="12"/>
  <c r="Q61" i="12"/>
  <c r="V61" i="12"/>
  <c r="G62" i="12"/>
  <c r="G61" i="12" s="1"/>
  <c r="I62" i="12"/>
  <c r="I61" i="12" s="1"/>
  <c r="K62" i="12"/>
  <c r="K61" i="12" s="1"/>
  <c r="M62" i="12"/>
  <c r="O62" i="12"/>
  <c r="O61" i="12" s="1"/>
  <c r="Q62" i="12"/>
  <c r="V62" i="12"/>
  <c r="I124" i="12"/>
  <c r="V124" i="12"/>
  <c r="G125" i="12"/>
  <c r="M125" i="12" s="1"/>
  <c r="I125" i="12"/>
  <c r="K125" i="12"/>
  <c r="K124" i="12" s="1"/>
  <c r="O125" i="12"/>
  <c r="Q125" i="12"/>
  <c r="V125" i="12"/>
  <c r="G127" i="12"/>
  <c r="I127" i="12"/>
  <c r="K127" i="12"/>
  <c r="M127" i="12"/>
  <c r="O127" i="12"/>
  <c r="O124" i="12" s="1"/>
  <c r="Q127" i="12"/>
  <c r="Q124" i="12" s="1"/>
  <c r="V127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4" i="12"/>
  <c r="G135" i="12"/>
  <c r="I135" i="12"/>
  <c r="K135" i="12"/>
  <c r="K134" i="12" s="1"/>
  <c r="M135" i="12"/>
  <c r="O135" i="12"/>
  <c r="O134" i="12" s="1"/>
  <c r="Q135" i="12"/>
  <c r="Q134" i="12" s="1"/>
  <c r="V135" i="12"/>
  <c r="V134" i="12" s="1"/>
  <c r="G138" i="12"/>
  <c r="M138" i="12" s="1"/>
  <c r="M134" i="12" s="1"/>
  <c r="I138" i="12"/>
  <c r="I134" i="12" s="1"/>
  <c r="K138" i="12"/>
  <c r="O138" i="12"/>
  <c r="Q138" i="12"/>
  <c r="V138" i="12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V142" i="12"/>
  <c r="G145" i="12"/>
  <c r="I145" i="12"/>
  <c r="K145" i="12"/>
  <c r="M145" i="12"/>
  <c r="O145" i="12"/>
  <c r="Q145" i="12"/>
  <c r="V145" i="12"/>
  <c r="G149" i="12"/>
  <c r="M149" i="12" s="1"/>
  <c r="I149" i="12"/>
  <c r="K149" i="12"/>
  <c r="K148" i="12" s="1"/>
  <c r="O149" i="12"/>
  <c r="Q149" i="12"/>
  <c r="V149" i="12"/>
  <c r="G151" i="12"/>
  <c r="I151" i="12"/>
  <c r="K151" i="12"/>
  <c r="M151" i="12"/>
  <c r="O151" i="12"/>
  <c r="O148" i="12" s="1"/>
  <c r="Q151" i="12"/>
  <c r="Q148" i="12" s="1"/>
  <c r="V151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7" i="12"/>
  <c r="I157" i="12"/>
  <c r="K157" i="12"/>
  <c r="M157" i="12"/>
  <c r="O157" i="12"/>
  <c r="Q157" i="12"/>
  <c r="V157" i="12"/>
  <c r="G160" i="12"/>
  <c r="I160" i="12"/>
  <c r="K160" i="12"/>
  <c r="M160" i="12"/>
  <c r="O160" i="12"/>
  <c r="Q160" i="12"/>
  <c r="V160" i="12"/>
  <c r="G163" i="12"/>
  <c r="I163" i="12"/>
  <c r="K163" i="12"/>
  <c r="M163" i="12"/>
  <c r="O163" i="12"/>
  <c r="Q163" i="12"/>
  <c r="V163" i="12"/>
  <c r="G166" i="12"/>
  <c r="M166" i="12" s="1"/>
  <c r="I166" i="12"/>
  <c r="I148" i="12" s="1"/>
  <c r="K166" i="12"/>
  <c r="O166" i="12"/>
  <c r="Q166" i="12"/>
  <c r="V166" i="12"/>
  <c r="G167" i="12"/>
  <c r="I167" i="12"/>
  <c r="K167" i="12"/>
  <c r="M167" i="12"/>
  <c r="O167" i="12"/>
  <c r="Q167" i="12"/>
  <c r="V167" i="12"/>
  <c r="V148" i="12" s="1"/>
  <c r="G168" i="12"/>
  <c r="I168" i="12"/>
  <c r="K168" i="12"/>
  <c r="M168" i="12"/>
  <c r="O168" i="12"/>
  <c r="Q168" i="12"/>
  <c r="V168" i="12"/>
  <c r="G171" i="12"/>
  <c r="I171" i="12"/>
  <c r="K171" i="12"/>
  <c r="M171" i="12"/>
  <c r="O171" i="12"/>
  <c r="Q171" i="12"/>
  <c r="V171" i="12"/>
  <c r="G173" i="12"/>
  <c r="I173" i="12"/>
  <c r="K173" i="12"/>
  <c r="M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I175" i="12"/>
  <c r="K175" i="12"/>
  <c r="M175" i="12"/>
  <c r="O175" i="12"/>
  <c r="Q175" i="12"/>
  <c r="V175" i="12"/>
  <c r="G177" i="12"/>
  <c r="O177" i="12"/>
  <c r="G178" i="12"/>
  <c r="M178" i="12" s="1"/>
  <c r="M177" i="12" s="1"/>
  <c r="I178" i="12"/>
  <c r="I177" i="12" s="1"/>
  <c r="K178" i="12"/>
  <c r="K177" i="12" s="1"/>
  <c r="O178" i="12"/>
  <c r="Q178" i="12"/>
  <c r="Q177" i="12" s="1"/>
  <c r="V178" i="12"/>
  <c r="G181" i="12"/>
  <c r="I181" i="12"/>
  <c r="K181" i="12"/>
  <c r="M181" i="12"/>
  <c r="O181" i="12"/>
  <c r="Q181" i="12"/>
  <c r="V181" i="12"/>
  <c r="G183" i="12"/>
  <c r="I183" i="12"/>
  <c r="K183" i="12"/>
  <c r="M183" i="12"/>
  <c r="O183" i="12"/>
  <c r="Q183" i="12"/>
  <c r="V183" i="12"/>
  <c r="G186" i="12"/>
  <c r="I186" i="12"/>
  <c r="K186" i="12"/>
  <c r="M186" i="12"/>
  <c r="O186" i="12"/>
  <c r="Q186" i="12"/>
  <c r="V186" i="12"/>
  <c r="V177" i="12" s="1"/>
  <c r="G188" i="12"/>
  <c r="I188" i="12"/>
  <c r="G189" i="12"/>
  <c r="I189" i="12"/>
  <c r="K189" i="12"/>
  <c r="K188" i="12" s="1"/>
  <c r="M189" i="12"/>
  <c r="M188" i="12" s="1"/>
  <c r="O189" i="12"/>
  <c r="O188" i="12" s="1"/>
  <c r="Q189" i="12"/>
  <c r="Q188" i="12" s="1"/>
  <c r="V189" i="12"/>
  <c r="V188" i="12" s="1"/>
  <c r="G197" i="12"/>
  <c r="I197" i="12"/>
  <c r="K197" i="12"/>
  <c r="M197" i="12"/>
  <c r="O197" i="12"/>
  <c r="Q197" i="12"/>
  <c r="V197" i="12"/>
  <c r="G203" i="12"/>
  <c r="I203" i="12"/>
  <c r="K203" i="12"/>
  <c r="M203" i="12"/>
  <c r="O203" i="12"/>
  <c r="Q203" i="12"/>
  <c r="V203" i="12"/>
  <c r="V209" i="12"/>
  <c r="G210" i="12"/>
  <c r="M210" i="12" s="1"/>
  <c r="M209" i="12" s="1"/>
  <c r="I210" i="12"/>
  <c r="I209" i="12" s="1"/>
  <c r="K210" i="12"/>
  <c r="K209" i="12" s="1"/>
  <c r="O210" i="12"/>
  <c r="Q210" i="12"/>
  <c r="V210" i="12"/>
  <c r="G211" i="12"/>
  <c r="I211" i="12"/>
  <c r="K211" i="12"/>
  <c r="M211" i="12"/>
  <c r="O211" i="12"/>
  <c r="O209" i="12" s="1"/>
  <c r="Q211" i="12"/>
  <c r="Q209" i="12" s="1"/>
  <c r="V211" i="12"/>
  <c r="G213" i="12"/>
  <c r="G214" i="12"/>
  <c r="M214" i="12" s="1"/>
  <c r="I214" i="12"/>
  <c r="I213" i="12" s="1"/>
  <c r="K214" i="12"/>
  <c r="K213" i="12" s="1"/>
  <c r="O214" i="12"/>
  <c r="O213" i="12" s="1"/>
  <c r="Q214" i="12"/>
  <c r="Q213" i="12" s="1"/>
  <c r="V214" i="12"/>
  <c r="G218" i="12"/>
  <c r="I218" i="12"/>
  <c r="K218" i="12"/>
  <c r="M218" i="12"/>
  <c r="O218" i="12"/>
  <c r="Q218" i="12"/>
  <c r="V218" i="12"/>
  <c r="G220" i="12"/>
  <c r="I220" i="12"/>
  <c r="K220" i="12"/>
  <c r="M220" i="12"/>
  <c r="O220" i="12"/>
  <c r="Q220" i="12"/>
  <c r="V220" i="12"/>
  <c r="G221" i="12"/>
  <c r="I221" i="12"/>
  <c r="K221" i="12"/>
  <c r="M221" i="12"/>
  <c r="O221" i="12"/>
  <c r="Q221" i="12"/>
  <c r="V221" i="12"/>
  <c r="V213" i="12" s="1"/>
  <c r="G223" i="12"/>
  <c r="M223" i="12" s="1"/>
  <c r="I223" i="12"/>
  <c r="K223" i="12"/>
  <c r="O223" i="12"/>
  <c r="Q223" i="12"/>
  <c r="V223" i="12"/>
  <c r="G224" i="12"/>
  <c r="I224" i="12"/>
  <c r="K224" i="12"/>
  <c r="M224" i="12"/>
  <c r="O224" i="12"/>
  <c r="Q224" i="12"/>
  <c r="V224" i="12"/>
  <c r="G225" i="12"/>
  <c r="I225" i="12"/>
  <c r="K225" i="12"/>
  <c r="M225" i="12"/>
  <c r="O225" i="12"/>
  <c r="Q225" i="12"/>
  <c r="V225" i="12"/>
  <c r="G226" i="12"/>
  <c r="I226" i="12"/>
  <c r="K226" i="12"/>
  <c r="M226" i="12"/>
  <c r="O226" i="12"/>
  <c r="G227" i="12"/>
  <c r="I227" i="12"/>
  <c r="K227" i="12"/>
  <c r="M227" i="12"/>
  <c r="O227" i="12"/>
  <c r="Q227" i="12"/>
  <c r="Q226" i="12" s="1"/>
  <c r="V227" i="12"/>
  <c r="V226" i="12" s="1"/>
  <c r="K228" i="12"/>
  <c r="G229" i="12"/>
  <c r="I229" i="12"/>
  <c r="K229" i="12"/>
  <c r="M229" i="12"/>
  <c r="M228" i="12" s="1"/>
  <c r="O229" i="12"/>
  <c r="O228" i="12" s="1"/>
  <c r="Q229" i="12"/>
  <c r="Q228" i="12" s="1"/>
  <c r="V229" i="12"/>
  <c r="V228" i="12" s="1"/>
  <c r="G231" i="12"/>
  <c r="M231" i="12" s="1"/>
  <c r="I231" i="12"/>
  <c r="K231" i="12"/>
  <c r="O231" i="12"/>
  <c r="Q231" i="12"/>
  <c r="V231" i="12"/>
  <c r="G233" i="12"/>
  <c r="M233" i="12" s="1"/>
  <c r="I233" i="12"/>
  <c r="K233" i="12"/>
  <c r="O233" i="12"/>
  <c r="Q233" i="12"/>
  <c r="V233" i="12"/>
  <c r="G235" i="12"/>
  <c r="I235" i="12"/>
  <c r="K235" i="12"/>
  <c r="M235" i="12"/>
  <c r="O235" i="12"/>
  <c r="Q235" i="12"/>
  <c r="V235" i="12"/>
  <c r="G237" i="12"/>
  <c r="I237" i="12"/>
  <c r="I228" i="12" s="1"/>
  <c r="K237" i="12"/>
  <c r="M237" i="12"/>
  <c r="O237" i="12"/>
  <c r="Q237" i="12"/>
  <c r="V237" i="12"/>
  <c r="G239" i="12"/>
  <c r="I239" i="12"/>
  <c r="K239" i="12"/>
  <c r="M239" i="12"/>
  <c r="O239" i="12"/>
  <c r="Q239" i="12"/>
  <c r="V239" i="12"/>
  <c r="G241" i="12"/>
  <c r="M241" i="12" s="1"/>
  <c r="I241" i="12"/>
  <c r="K241" i="12"/>
  <c r="O241" i="12"/>
  <c r="Q241" i="12"/>
  <c r="V241" i="12"/>
  <c r="G243" i="12"/>
  <c r="I243" i="12"/>
  <c r="K243" i="12"/>
  <c r="M243" i="12"/>
  <c r="O243" i="12"/>
  <c r="Q243" i="12"/>
  <c r="V243" i="12"/>
  <c r="Q244" i="12"/>
  <c r="V244" i="12"/>
  <c r="G245" i="12"/>
  <c r="G244" i="12" s="1"/>
  <c r="I245" i="12"/>
  <c r="I244" i="12" s="1"/>
  <c r="K245" i="12"/>
  <c r="K244" i="12" s="1"/>
  <c r="M245" i="12"/>
  <c r="M244" i="12" s="1"/>
  <c r="O245" i="12"/>
  <c r="O244" i="12" s="1"/>
  <c r="Q245" i="12"/>
  <c r="V245" i="12"/>
  <c r="V246" i="12"/>
  <c r="G247" i="12"/>
  <c r="M247" i="12" s="1"/>
  <c r="M246" i="12" s="1"/>
  <c r="I247" i="12"/>
  <c r="I246" i="12" s="1"/>
  <c r="K247" i="12"/>
  <c r="K246" i="12" s="1"/>
  <c r="O247" i="12"/>
  <c r="Q247" i="12"/>
  <c r="V247" i="12"/>
  <c r="G249" i="12"/>
  <c r="I249" i="12"/>
  <c r="K249" i="12"/>
  <c r="M249" i="12"/>
  <c r="O249" i="12"/>
  <c r="O246" i="12" s="1"/>
  <c r="Q249" i="12"/>
  <c r="Q246" i="12" s="1"/>
  <c r="V249" i="12"/>
  <c r="G251" i="12"/>
  <c r="M251" i="12" s="1"/>
  <c r="I251" i="12"/>
  <c r="K251" i="12"/>
  <c r="O251" i="12"/>
  <c r="Q251" i="12"/>
  <c r="V251" i="12"/>
  <c r="G253" i="12"/>
  <c r="M253" i="12" s="1"/>
  <c r="I253" i="12"/>
  <c r="K253" i="12"/>
  <c r="O253" i="12"/>
  <c r="Q253" i="12"/>
  <c r="V253" i="12"/>
  <c r="G255" i="12"/>
  <c r="I255" i="12"/>
  <c r="K255" i="12"/>
  <c r="M255" i="12"/>
  <c r="O255" i="12"/>
  <c r="Q255" i="12"/>
  <c r="V255" i="12"/>
  <c r="G257" i="12"/>
  <c r="I257" i="12"/>
  <c r="K257" i="12"/>
  <c r="M257" i="12"/>
  <c r="O257" i="12"/>
  <c r="Q257" i="12"/>
  <c r="V257" i="12"/>
  <c r="G259" i="12"/>
  <c r="I259" i="12"/>
  <c r="K259" i="12"/>
  <c r="M259" i="12"/>
  <c r="O259" i="12"/>
  <c r="Q259" i="12"/>
  <c r="V259" i="12"/>
  <c r="G261" i="12"/>
  <c r="I261" i="12"/>
  <c r="K261" i="12"/>
  <c r="K260" i="12" s="1"/>
  <c r="M261" i="12"/>
  <c r="O261" i="12"/>
  <c r="O260" i="12" s="1"/>
  <c r="Q261" i="12"/>
  <c r="Q260" i="12" s="1"/>
  <c r="V261" i="12"/>
  <c r="V260" i="12" s="1"/>
  <c r="G263" i="12"/>
  <c r="I263" i="12"/>
  <c r="K263" i="12"/>
  <c r="M263" i="12"/>
  <c r="O263" i="12"/>
  <c r="Q263" i="12"/>
  <c r="V263" i="12"/>
  <c r="G265" i="12"/>
  <c r="I265" i="12"/>
  <c r="K265" i="12"/>
  <c r="M265" i="12"/>
  <c r="O265" i="12"/>
  <c r="Q265" i="12"/>
  <c r="V265" i="12"/>
  <c r="G267" i="12"/>
  <c r="I267" i="12"/>
  <c r="K267" i="12"/>
  <c r="M267" i="12"/>
  <c r="O267" i="12"/>
  <c r="Q267" i="12"/>
  <c r="V267" i="12"/>
  <c r="G272" i="12"/>
  <c r="M272" i="12" s="1"/>
  <c r="I272" i="12"/>
  <c r="K272" i="12"/>
  <c r="O272" i="12"/>
  <c r="Q272" i="12"/>
  <c r="V272" i="12"/>
  <c r="G279" i="12"/>
  <c r="I279" i="12"/>
  <c r="K279" i="12"/>
  <c r="M279" i="12"/>
  <c r="O279" i="12"/>
  <c r="Q279" i="12"/>
  <c r="V279" i="12"/>
  <c r="G282" i="12"/>
  <c r="M282" i="12" s="1"/>
  <c r="I282" i="12"/>
  <c r="K282" i="12"/>
  <c r="O282" i="12"/>
  <c r="Q282" i="12"/>
  <c r="V282" i="12"/>
  <c r="G285" i="12"/>
  <c r="M285" i="12" s="1"/>
  <c r="I285" i="12"/>
  <c r="K285" i="12"/>
  <c r="O285" i="12"/>
  <c r="Q285" i="12"/>
  <c r="V285" i="12"/>
  <c r="G288" i="12"/>
  <c r="I288" i="12"/>
  <c r="K288" i="12"/>
  <c r="M288" i="12"/>
  <c r="O288" i="12"/>
  <c r="Q288" i="12"/>
  <c r="V288" i="12"/>
  <c r="G291" i="12"/>
  <c r="I291" i="12"/>
  <c r="K291" i="12"/>
  <c r="M291" i="12"/>
  <c r="O291" i="12"/>
  <c r="Q291" i="12"/>
  <c r="V291" i="12"/>
  <c r="G294" i="12"/>
  <c r="I294" i="12"/>
  <c r="K294" i="12"/>
  <c r="M294" i="12"/>
  <c r="O294" i="12"/>
  <c r="Q294" i="12"/>
  <c r="V294" i="12"/>
  <c r="G297" i="12"/>
  <c r="M297" i="12" s="1"/>
  <c r="I297" i="12"/>
  <c r="I260" i="12" s="1"/>
  <c r="K297" i="12"/>
  <c r="O297" i="12"/>
  <c r="Q297" i="12"/>
  <c r="V297" i="12"/>
  <c r="G300" i="12"/>
  <c r="I300" i="12"/>
  <c r="K300" i="12"/>
  <c r="M300" i="12"/>
  <c r="O300" i="12"/>
  <c r="Q300" i="12"/>
  <c r="V300" i="12"/>
  <c r="G301" i="12"/>
  <c r="I301" i="12"/>
  <c r="K301" i="12"/>
  <c r="M301" i="12"/>
  <c r="O301" i="12"/>
  <c r="Q301" i="12"/>
  <c r="V301" i="12"/>
  <c r="G304" i="12"/>
  <c r="I304" i="12"/>
  <c r="K304" i="12"/>
  <c r="M304" i="12"/>
  <c r="O304" i="12"/>
  <c r="Q304" i="12"/>
  <c r="V304" i="12"/>
  <c r="G307" i="12"/>
  <c r="I307" i="12"/>
  <c r="K307" i="12"/>
  <c r="M307" i="12"/>
  <c r="O307" i="12"/>
  <c r="Q307" i="12"/>
  <c r="V307" i="12"/>
  <c r="G310" i="12"/>
  <c r="M310" i="12" s="1"/>
  <c r="I310" i="12"/>
  <c r="K310" i="12"/>
  <c r="O310" i="12"/>
  <c r="Q310" i="12"/>
  <c r="V310" i="12"/>
  <c r="G312" i="12"/>
  <c r="M312" i="12" s="1"/>
  <c r="I312" i="12"/>
  <c r="K312" i="12"/>
  <c r="O312" i="12"/>
  <c r="Q312" i="12"/>
  <c r="V312" i="12"/>
  <c r="G314" i="12"/>
  <c r="M314" i="12" s="1"/>
  <c r="I314" i="12"/>
  <c r="I311" i="12" s="1"/>
  <c r="K314" i="12"/>
  <c r="K311" i="12" s="1"/>
  <c r="O314" i="12"/>
  <c r="Q314" i="12"/>
  <c r="Q311" i="12" s="1"/>
  <c r="V314" i="12"/>
  <c r="G320" i="12"/>
  <c r="I320" i="12"/>
  <c r="K320" i="12"/>
  <c r="M320" i="12"/>
  <c r="O320" i="12"/>
  <c r="Q320" i="12"/>
  <c r="V320" i="12"/>
  <c r="G323" i="12"/>
  <c r="I323" i="12"/>
  <c r="K323" i="12"/>
  <c r="M323" i="12"/>
  <c r="O323" i="12"/>
  <c r="Q323" i="12"/>
  <c r="V323" i="12"/>
  <c r="G327" i="12"/>
  <c r="I327" i="12"/>
  <c r="K327" i="12"/>
  <c r="M327" i="12"/>
  <c r="O327" i="12"/>
  <c r="Q327" i="12"/>
  <c r="V327" i="12"/>
  <c r="G329" i="12"/>
  <c r="M329" i="12" s="1"/>
  <c r="I329" i="12"/>
  <c r="K329" i="12"/>
  <c r="O329" i="12"/>
  <c r="Q329" i="12"/>
  <c r="V329" i="12"/>
  <c r="G331" i="12"/>
  <c r="I331" i="12"/>
  <c r="K331" i="12"/>
  <c r="M331" i="12"/>
  <c r="O331" i="12"/>
  <c r="Q331" i="12"/>
  <c r="V331" i="12"/>
  <c r="V311" i="12" s="1"/>
  <c r="G333" i="12"/>
  <c r="I333" i="12"/>
  <c r="K333" i="12"/>
  <c r="M333" i="12"/>
  <c r="O333" i="12"/>
  <c r="Q333" i="12"/>
  <c r="V333" i="12"/>
  <c r="G335" i="12"/>
  <c r="I335" i="12"/>
  <c r="K335" i="12"/>
  <c r="M335" i="12"/>
  <c r="O335" i="12"/>
  <c r="O311" i="12" s="1"/>
  <c r="Q335" i="12"/>
  <c r="V335" i="12"/>
  <c r="G337" i="12"/>
  <c r="I337" i="12"/>
  <c r="K337" i="12"/>
  <c r="M337" i="12"/>
  <c r="O337" i="12"/>
  <c r="Q337" i="12"/>
  <c r="V337" i="12"/>
  <c r="G339" i="12"/>
  <c r="M339" i="12" s="1"/>
  <c r="I339" i="12"/>
  <c r="K339" i="12"/>
  <c r="O339" i="12"/>
  <c r="Q339" i="12"/>
  <c r="V339" i="12"/>
  <c r="G341" i="12"/>
  <c r="I341" i="12"/>
  <c r="K341" i="12"/>
  <c r="M341" i="12"/>
  <c r="O341" i="12"/>
  <c r="Q341" i="12"/>
  <c r="V341" i="12"/>
  <c r="G342" i="12"/>
  <c r="G343" i="12"/>
  <c r="M343" i="12" s="1"/>
  <c r="M342" i="12" s="1"/>
  <c r="I343" i="12"/>
  <c r="I342" i="12" s="1"/>
  <c r="K343" i="12"/>
  <c r="K342" i="12" s="1"/>
  <c r="O343" i="12"/>
  <c r="O342" i="12" s="1"/>
  <c r="Q343" i="12"/>
  <c r="Q342" i="12" s="1"/>
  <c r="V343" i="12"/>
  <c r="V342" i="12" s="1"/>
  <c r="G346" i="12"/>
  <c r="I346" i="12"/>
  <c r="K346" i="12"/>
  <c r="M346" i="12"/>
  <c r="O346" i="12"/>
  <c r="Q346" i="12"/>
  <c r="V346" i="12"/>
  <c r="G348" i="12"/>
  <c r="I348" i="12"/>
  <c r="K348" i="12"/>
  <c r="M348" i="12"/>
  <c r="O348" i="12"/>
  <c r="Q348" i="12"/>
  <c r="V348" i="12"/>
  <c r="G351" i="12"/>
  <c r="I351" i="12"/>
  <c r="K351" i="12"/>
  <c r="M351" i="12"/>
  <c r="O351" i="12"/>
  <c r="Q351" i="12"/>
  <c r="V351" i="12"/>
  <c r="I352" i="12"/>
  <c r="G353" i="12"/>
  <c r="I353" i="12"/>
  <c r="K353" i="12"/>
  <c r="K352" i="12" s="1"/>
  <c r="M353" i="12"/>
  <c r="O353" i="12"/>
  <c r="O352" i="12" s="1"/>
  <c r="Q353" i="12"/>
  <c r="Q352" i="12" s="1"/>
  <c r="V353" i="12"/>
  <c r="V352" i="12" s="1"/>
  <c r="G355" i="12"/>
  <c r="I355" i="12"/>
  <c r="K355" i="12"/>
  <c r="M355" i="12"/>
  <c r="O355" i="12"/>
  <c r="Q355" i="12"/>
  <c r="V355" i="12"/>
  <c r="G357" i="12"/>
  <c r="I357" i="12"/>
  <c r="K357" i="12"/>
  <c r="M357" i="12"/>
  <c r="O357" i="12"/>
  <c r="Q357" i="12"/>
  <c r="V357" i="12"/>
  <c r="G360" i="12"/>
  <c r="I360" i="12"/>
  <c r="K360" i="12"/>
  <c r="M360" i="12"/>
  <c r="O360" i="12"/>
  <c r="Q360" i="12"/>
  <c r="V360" i="12"/>
  <c r="G363" i="12"/>
  <c r="M363" i="12" s="1"/>
  <c r="I363" i="12"/>
  <c r="K363" i="12"/>
  <c r="O363" i="12"/>
  <c r="Q363" i="12"/>
  <c r="V363" i="12"/>
  <c r="G365" i="12"/>
  <c r="I365" i="12"/>
  <c r="K365" i="12"/>
  <c r="M365" i="12"/>
  <c r="O365" i="12"/>
  <c r="Q365" i="12"/>
  <c r="V365" i="12"/>
  <c r="G367" i="12"/>
  <c r="M367" i="12" s="1"/>
  <c r="I367" i="12"/>
  <c r="K367" i="12"/>
  <c r="O367" i="12"/>
  <c r="Q367" i="12"/>
  <c r="V367" i="12"/>
  <c r="G369" i="12"/>
  <c r="I369" i="12"/>
  <c r="K369" i="12"/>
  <c r="M369" i="12"/>
  <c r="O369" i="12"/>
  <c r="Q369" i="12"/>
  <c r="V369" i="12"/>
  <c r="G371" i="12"/>
  <c r="G370" i="12" s="1"/>
  <c r="I371" i="12"/>
  <c r="I370" i="12" s="1"/>
  <c r="K371" i="12"/>
  <c r="K370" i="12" s="1"/>
  <c r="M371" i="12"/>
  <c r="M370" i="12" s="1"/>
  <c r="O371" i="12"/>
  <c r="O370" i="12" s="1"/>
  <c r="Q371" i="12"/>
  <c r="V371" i="12"/>
  <c r="G373" i="12"/>
  <c r="I373" i="12"/>
  <c r="K373" i="12"/>
  <c r="M373" i="12"/>
  <c r="O373" i="12"/>
  <c r="Q373" i="12"/>
  <c r="Q370" i="12" s="1"/>
  <c r="V373" i="12"/>
  <c r="V370" i="12" s="1"/>
  <c r="I374" i="12"/>
  <c r="G375" i="12"/>
  <c r="I375" i="12"/>
  <c r="K375" i="12"/>
  <c r="K374" i="12" s="1"/>
  <c r="M375" i="12"/>
  <c r="O375" i="12"/>
  <c r="O374" i="12" s="1"/>
  <c r="Q375" i="12"/>
  <c r="Q374" i="12" s="1"/>
  <c r="V375" i="12"/>
  <c r="V374" i="12" s="1"/>
  <c r="G383" i="12"/>
  <c r="I383" i="12"/>
  <c r="K383" i="12"/>
  <c r="M383" i="12"/>
  <c r="O383" i="12"/>
  <c r="Q383" i="12"/>
  <c r="V383" i="12"/>
  <c r="G386" i="12"/>
  <c r="I386" i="12"/>
  <c r="K386" i="12"/>
  <c r="M386" i="12"/>
  <c r="O386" i="12"/>
  <c r="Q386" i="12"/>
  <c r="V386" i="12"/>
  <c r="G389" i="12"/>
  <c r="I389" i="12"/>
  <c r="K389" i="12"/>
  <c r="M389" i="12"/>
  <c r="O389" i="12"/>
  <c r="Q389" i="12"/>
  <c r="V389" i="12"/>
  <c r="G396" i="12"/>
  <c r="M396" i="12" s="1"/>
  <c r="I396" i="12"/>
  <c r="K396" i="12"/>
  <c r="O396" i="12"/>
  <c r="Q396" i="12"/>
  <c r="V396" i="12"/>
  <c r="G403" i="12"/>
  <c r="I403" i="12"/>
  <c r="K403" i="12"/>
  <c r="M403" i="12"/>
  <c r="O403" i="12"/>
  <c r="Q403" i="12"/>
  <c r="V403" i="12"/>
  <c r="G413" i="12"/>
  <c r="M413" i="12" s="1"/>
  <c r="I413" i="12"/>
  <c r="K413" i="12"/>
  <c r="O413" i="12"/>
  <c r="Q413" i="12"/>
  <c r="V413" i="12"/>
  <c r="G418" i="12"/>
  <c r="I418" i="12"/>
  <c r="K418" i="12"/>
  <c r="M418" i="12"/>
  <c r="O418" i="12"/>
  <c r="Q418" i="12"/>
  <c r="V418" i="12"/>
  <c r="G423" i="12"/>
  <c r="I423" i="12"/>
  <c r="K423" i="12"/>
  <c r="M423" i="12"/>
  <c r="O423" i="12"/>
  <c r="Q423" i="12"/>
  <c r="V423" i="12"/>
  <c r="K424" i="12"/>
  <c r="G425" i="12"/>
  <c r="I425" i="12"/>
  <c r="K425" i="12"/>
  <c r="M425" i="12"/>
  <c r="O425" i="12"/>
  <c r="O424" i="12" s="1"/>
  <c r="Q425" i="12"/>
  <c r="Q424" i="12" s="1"/>
  <c r="V425" i="12"/>
  <c r="V424" i="12" s="1"/>
  <c r="G427" i="12"/>
  <c r="M427" i="12" s="1"/>
  <c r="M424" i="12" s="1"/>
  <c r="I427" i="12"/>
  <c r="I424" i="12" s="1"/>
  <c r="K427" i="12"/>
  <c r="O427" i="12"/>
  <c r="Q427" i="12"/>
  <c r="V427" i="12"/>
  <c r="G429" i="12"/>
  <c r="I429" i="12"/>
  <c r="K429" i="12"/>
  <c r="M429" i="12"/>
  <c r="O429" i="12"/>
  <c r="Q429" i="12"/>
  <c r="V429" i="12"/>
  <c r="V430" i="12"/>
  <c r="G431" i="12"/>
  <c r="G430" i="12" s="1"/>
  <c r="I431" i="12"/>
  <c r="I430" i="12" s="1"/>
  <c r="K431" i="12"/>
  <c r="K430" i="12" s="1"/>
  <c r="M431" i="12"/>
  <c r="M430" i="12" s="1"/>
  <c r="O431" i="12"/>
  <c r="O430" i="12" s="1"/>
  <c r="Q431" i="12"/>
  <c r="Q430" i="12" s="1"/>
  <c r="V431" i="12"/>
  <c r="G435" i="12"/>
  <c r="M435" i="12" s="1"/>
  <c r="I435" i="12"/>
  <c r="I434" i="12" s="1"/>
  <c r="K435" i="12"/>
  <c r="K434" i="12" s="1"/>
  <c r="O435" i="12"/>
  <c r="Q435" i="12"/>
  <c r="V435" i="12"/>
  <c r="G437" i="12"/>
  <c r="I437" i="12"/>
  <c r="K437" i="12"/>
  <c r="M437" i="12"/>
  <c r="O437" i="12"/>
  <c r="O434" i="12" s="1"/>
  <c r="Q437" i="12"/>
  <c r="Q434" i="12" s="1"/>
  <c r="V437" i="12"/>
  <c r="V434" i="12" s="1"/>
  <c r="G438" i="12"/>
  <c r="M438" i="12" s="1"/>
  <c r="I438" i="12"/>
  <c r="K438" i="12"/>
  <c r="O438" i="12"/>
  <c r="Q438" i="12"/>
  <c r="V438" i="12"/>
  <c r="G439" i="12"/>
  <c r="I439" i="12"/>
  <c r="K439" i="12"/>
  <c r="M439" i="12"/>
  <c r="O439" i="12"/>
  <c r="Q439" i="12"/>
  <c r="G440" i="12"/>
  <c r="I440" i="12"/>
  <c r="K440" i="12"/>
  <c r="M440" i="12"/>
  <c r="O440" i="12"/>
  <c r="Q440" i="12"/>
  <c r="V440" i="12"/>
  <c r="V439" i="12" s="1"/>
  <c r="G442" i="12"/>
  <c r="I442" i="12"/>
  <c r="K442" i="12"/>
  <c r="M442" i="12"/>
  <c r="O442" i="12"/>
  <c r="O441" i="12" s="1"/>
  <c r="Q442" i="12"/>
  <c r="Q441" i="12" s="1"/>
  <c r="V442" i="12"/>
  <c r="V441" i="12" s="1"/>
  <c r="G445" i="12"/>
  <c r="M445" i="12" s="1"/>
  <c r="I445" i="12"/>
  <c r="I441" i="12" s="1"/>
  <c r="K445" i="12"/>
  <c r="O445" i="12"/>
  <c r="Q445" i="12"/>
  <c r="V445" i="12"/>
  <c r="G449" i="12"/>
  <c r="I449" i="12"/>
  <c r="K449" i="12"/>
  <c r="M449" i="12"/>
  <c r="O449" i="12"/>
  <c r="Q449" i="12"/>
  <c r="V449" i="12"/>
  <c r="G452" i="12"/>
  <c r="M452" i="12" s="1"/>
  <c r="I452" i="12"/>
  <c r="K452" i="12"/>
  <c r="O452" i="12"/>
  <c r="Q452" i="12"/>
  <c r="V452" i="12"/>
  <c r="G454" i="12"/>
  <c r="I454" i="12"/>
  <c r="K454" i="12"/>
  <c r="M454" i="12"/>
  <c r="O454" i="12"/>
  <c r="Q454" i="12"/>
  <c r="V454" i="12"/>
  <c r="G456" i="12"/>
  <c r="I456" i="12"/>
  <c r="K456" i="12"/>
  <c r="M456" i="12"/>
  <c r="O456" i="12"/>
  <c r="Q456" i="12"/>
  <c r="V456" i="12"/>
  <c r="G459" i="12"/>
  <c r="M459" i="12" s="1"/>
  <c r="I459" i="12"/>
  <c r="K459" i="12"/>
  <c r="K441" i="12" s="1"/>
  <c r="O459" i="12"/>
  <c r="Q459" i="12"/>
  <c r="V459" i="12"/>
  <c r="G460" i="12"/>
  <c r="I460" i="12"/>
  <c r="K460" i="12"/>
  <c r="M460" i="12"/>
  <c r="O460" i="12"/>
  <c r="Q460" i="12"/>
  <c r="V460" i="12"/>
  <c r="G461" i="12"/>
  <c r="M461" i="12" s="1"/>
  <c r="I461" i="12"/>
  <c r="K461" i="12"/>
  <c r="O461" i="12"/>
  <c r="Q461" i="12"/>
  <c r="V461" i="12"/>
  <c r="G462" i="12"/>
  <c r="I462" i="12"/>
  <c r="K462" i="12"/>
  <c r="M462" i="12"/>
  <c r="O462" i="12"/>
  <c r="Q462" i="12"/>
  <c r="V462" i="12"/>
  <c r="G464" i="12"/>
  <c r="I464" i="12"/>
  <c r="K464" i="12"/>
  <c r="M464" i="12"/>
  <c r="O464" i="12"/>
  <c r="Q464" i="12"/>
  <c r="V464" i="12"/>
  <c r="G465" i="12"/>
  <c r="I465" i="12"/>
  <c r="K465" i="12"/>
  <c r="M465" i="12"/>
  <c r="O465" i="12"/>
  <c r="Q465" i="12"/>
  <c r="V465" i="12"/>
  <c r="G466" i="12"/>
  <c r="I466" i="12"/>
  <c r="K466" i="12"/>
  <c r="M466" i="12"/>
  <c r="O466" i="12"/>
  <c r="Q466" i="12"/>
  <c r="V466" i="12"/>
  <c r="G467" i="12"/>
  <c r="I467" i="12"/>
  <c r="G468" i="12"/>
  <c r="I468" i="12"/>
  <c r="K468" i="12"/>
  <c r="K467" i="12" s="1"/>
  <c r="M468" i="12"/>
  <c r="O468" i="12"/>
  <c r="O467" i="12" s="1"/>
  <c r="Q468" i="12"/>
  <c r="Q467" i="12" s="1"/>
  <c r="V468" i="12"/>
  <c r="V467" i="12" s="1"/>
  <c r="G470" i="12"/>
  <c r="M470" i="12" s="1"/>
  <c r="I470" i="12"/>
  <c r="K470" i="12"/>
  <c r="O470" i="12"/>
  <c r="Q470" i="12"/>
  <c r="V470" i="12"/>
  <c r="G472" i="12"/>
  <c r="I472" i="12"/>
  <c r="K472" i="12"/>
  <c r="M472" i="12"/>
  <c r="O472" i="12"/>
  <c r="Q472" i="12"/>
  <c r="V472" i="12"/>
  <c r="G476" i="12"/>
  <c r="I476" i="12"/>
  <c r="K476" i="12"/>
  <c r="M476" i="12"/>
  <c r="O476" i="12"/>
  <c r="Q476" i="12"/>
  <c r="V476" i="12"/>
  <c r="G478" i="12"/>
  <c r="M478" i="12" s="1"/>
  <c r="I478" i="12"/>
  <c r="K478" i="12"/>
  <c r="O478" i="12"/>
  <c r="Q478" i="12"/>
  <c r="V478" i="12"/>
  <c r="G479" i="12"/>
  <c r="I479" i="12"/>
  <c r="K479" i="12"/>
  <c r="M479" i="12"/>
  <c r="O479" i="12"/>
  <c r="Q479" i="12"/>
  <c r="V479" i="12"/>
  <c r="AE481" i="12"/>
  <c r="I20" i="1"/>
  <c r="I19" i="1"/>
  <c r="I18" i="1"/>
  <c r="I17" i="1"/>
  <c r="I16" i="1"/>
  <c r="I76" i="1"/>
  <c r="J75" i="1" s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3" i="1" l="1"/>
  <c r="J54" i="1"/>
  <c r="J72" i="1"/>
  <c r="J65" i="1"/>
  <c r="J66" i="1"/>
  <c r="J60" i="1"/>
  <c r="J59" i="1"/>
  <c r="J52" i="1"/>
  <c r="J55" i="1"/>
  <c r="J61" i="1"/>
  <c r="J56" i="1"/>
  <c r="J62" i="1"/>
  <c r="J69" i="1"/>
  <c r="J57" i="1"/>
  <c r="J63" i="1"/>
  <c r="J70" i="1"/>
  <c r="J50" i="1"/>
  <c r="J51" i="1"/>
  <c r="J58" i="1"/>
  <c r="J64" i="1"/>
  <c r="J71" i="1"/>
  <c r="J67" i="1"/>
  <c r="J73" i="1"/>
  <c r="J49" i="1"/>
  <c r="J68" i="1"/>
  <c r="J74" i="1"/>
  <c r="A26" i="1"/>
  <c r="G26" i="1"/>
  <c r="A23" i="1"/>
  <c r="G28" i="1"/>
  <c r="M124" i="12"/>
  <c r="M213" i="12"/>
  <c r="M434" i="12"/>
  <c r="M352" i="12"/>
  <c r="M441" i="12"/>
  <c r="M374" i="12"/>
  <c r="M148" i="12"/>
  <c r="M467" i="12"/>
  <c r="M311" i="12"/>
  <c r="M260" i="12"/>
  <c r="G352" i="12"/>
  <c r="G260" i="12"/>
  <c r="G374" i="12"/>
  <c r="G228" i="12"/>
  <c r="G441" i="12"/>
  <c r="G29" i="12"/>
  <c r="G311" i="12"/>
  <c r="G8" i="12"/>
  <c r="G434" i="12"/>
  <c r="G246" i="12"/>
  <c r="G209" i="12"/>
  <c r="G148" i="12"/>
  <c r="G124" i="12"/>
  <c r="M22" i="12"/>
  <c r="M8" i="12" s="1"/>
  <c r="G424" i="12"/>
  <c r="I21" i="1"/>
  <c r="I39" i="1"/>
  <c r="I42" i="1" s="1"/>
  <c r="J39" i="1" s="1"/>
  <c r="J42" i="1" s="1"/>
  <c r="J76" i="1" l="1"/>
  <c r="G24" i="1"/>
  <c r="A27" i="1" s="1"/>
  <c r="A24" i="1"/>
  <c r="J41" i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2046C88B-DE14-43DD-B6CF-834BB9EA1BC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C419E22-9CFB-4853-AD2F-ABEF39FE294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<sst xmlns="http://schemas.openxmlformats.org/spreadsheetml/2006/main" count="2177" uniqueCount="709">
  <si>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</si>
  <si>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</si>
  <si>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</si>
  <si>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</si>
  <si>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</si>
  <si>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</si>
  <si>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</si>
  <si>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</si>
  <si>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</si>
  <si>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</si>
  <si>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</si>
  <si>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</si>
  <si>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</si>
  <si>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</si>
  <si>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</si>
  <si>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</si>
  <si>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</si>
  <si>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</si>
  <si>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</si>
  <si>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</si>
  <si>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</si>
  <si>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</si>
  <si>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</si>
  <si>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</si>
  <si>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</si>
  <si>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</si>
  <si>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</si>
  <si>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</si>
  <si>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</si>
  <si>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</si>
  <si>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</si>
  <si>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</si>
  <si>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</si>
  <si>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</si>
  <si>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</si>
  <si>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</si>
  <si>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</si>
  <si>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</si>
  <si>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</si>
  <si>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</si>
  <si>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</si>
  <si>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</si>
  <si>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</si>
  <si>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</si>
  <si>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</si>
  <si>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</si>
  <si>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Přístavba výtahu k budově školy</t>
  </si>
  <si>
    <t>Objekt:</t>
  </si>
  <si>
    <t>Rozpočet:</t>
  </si>
  <si>
    <t>A211-2025</t>
  </si>
  <si>
    <t>Volgogradská 2631/6, 700 30 Osrava - Zábřeh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</si>
  <si>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</si>
  <si>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</si>
  <si>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</si>
  <si>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</si>
  <si>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</si>
  <si>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</si>
  <si>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</si>
  <si>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</si>
  <si>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</si>
  <si>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</si>
  <si>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</si>
  <si>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38</t>
  </si>
  <si>
    <t>Kompletní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</si>
  <si>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</si>
  <si>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</si>
  <si>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</si>
  <si>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</si>
  <si>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</si>
  <si>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</si>
  <si>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</si>
  <si>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</si>
  <si>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</si>
  <si>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</si>
  <si>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</si>
  <si>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</si>
  <si>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</si>
  <si>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</si>
  <si>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</si>
  <si>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</si>
  <si>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</si>
  <si>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</si>
  <si>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</si>
  <si>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</si>
  <si>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</si>
  <si>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</si>
  <si>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</si>
  <si>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</si>
  <si>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</si>
  <si>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</si>
  <si>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</si>
  <si>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</si>
  <si>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</si>
  <si>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</si>
  <si>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</si>
  <si>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</si>
  <si>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</si>
  <si>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</si>
  <si>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</si>
  <si>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</si>
  <si>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</si>
  <si>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</si>
  <si>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</si>
  <si>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</si>
  <si>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</si>
  <si>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</si>
  <si>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</si>
  <si>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</si>
  <si>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</si>
  <si>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</si>
  <si>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</si>
  <si>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</si>
  <si>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</si>
  <si>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</si>
  <si>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</si>
  <si>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</si>
  <si>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</si>
  <si>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</si>
  <si>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</si>
  <si>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</si>
  <si>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</si>
  <si>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</si>
  <si>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</si>
  <si>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</si>
  <si>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</si>
  <si>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</si>
  <si>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</si>
  <si>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</si>
  <si>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</si>
  <si>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</si>
  <si>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</si>
  <si>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</si>
  <si>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</si>
  <si>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</si>
  <si>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</si>
  <si>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</si>
  <si>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</si>
  <si>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</si>
  <si>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</si>
  <si>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113108310R00</t>
  </si>
  <si>
    <t>Odstranění asfaltové vrstvy pl. do 50 m2, tl.10 cm</t>
  </si>
  <si>
    <t>m2</t>
  </si>
  <si>
    <t>RTS 25/ I</t>
  </si>
  <si>
    <t>Práce</t>
  </si>
  <si>
    <t>Běžná</t>
  </si>
  <si>
    <t>POL1_</t>
  </si>
  <si>
    <t>113109318R00</t>
  </si>
  <si>
    <t>Odstranění podkladu pl.50 m2, bet.prostý tl.18 cm</t>
  </si>
  <si>
    <t>139601103R00</t>
  </si>
  <si>
    <t>Ruční výkop jam, rýh a šachet v hornině tř. 4</t>
  </si>
  <si>
    <t>m3</t>
  </si>
  <si>
    <t>3,4*4*1</t>
  </si>
  <si>
    <t>VV</t>
  </si>
  <si>
    <t>162701105R00</t>
  </si>
  <si>
    <t>Vodorovné přemístění výkopku z hor.1-4 do 10000 m</t>
  </si>
  <si>
    <t>odvoz na skládku : (13,6-5,76)</t>
  </si>
  <si>
    <t>162701109R00</t>
  </si>
  <si>
    <t>Příplatek k vod. přemístění hor.1-4 za další 1 km</t>
  </si>
  <si>
    <t>7,84*20</t>
  </si>
  <si>
    <t>162201203R00</t>
  </si>
  <si>
    <t>Vodorovné přemístění výkopku horniny tř. 1 - 4, do 10 m, kolečkem</t>
  </si>
  <si>
    <t>pro zpětný zásyp okolo základů - výkopek : 5,76*2</t>
  </si>
  <si>
    <t>odvoz na skládku (vnitrostaveništní doprava do 200 m) : (13,6-5,76)</t>
  </si>
  <si>
    <t>162201210R00</t>
  </si>
  <si>
    <t>Příplatek za každých dalších 10 m přemístění výkopku z hor. tř. 1 - 4 kolečkem</t>
  </si>
  <si>
    <t>odvoz na skládku (vnitrostaveništní doprava do 200 m) : (13,6-5,76)*19</t>
  </si>
  <si>
    <t>167101201R00</t>
  </si>
  <si>
    <t>Nakládání výkopku z hor. 1 ÷ 4 - ručně</t>
  </si>
  <si>
    <t>pro zpětný zásyp okolo základů - výkopek : 5,76</t>
  </si>
  <si>
    <t>odvoz na skládku : 13,6-5,76</t>
  </si>
  <si>
    <t>174101102R00</t>
  </si>
  <si>
    <t>Zásyp ruční se zhutněním</t>
  </si>
  <si>
    <t>okolo základů : 0,6*2,8*1*2</t>
  </si>
  <si>
    <t>0,6*4*1</t>
  </si>
  <si>
    <t>199000002R00</t>
  </si>
  <si>
    <t>Poplatek za skládku horniny 1- 4, č. dle katal. odpadů 17 05 04</t>
  </si>
  <si>
    <t>273313621R00</t>
  </si>
  <si>
    <t xml:space="preserve">Beton základových desek prostý C 20/25 </t>
  </si>
  <si>
    <t>podkladní beton : 2,46*2,64*0,1</t>
  </si>
  <si>
    <t>273323611RV1</t>
  </si>
  <si>
    <t>Železobeton základových desek vodostavební C 30/37 XC4</t>
  </si>
  <si>
    <t>2,46*2,64*0,3</t>
  </si>
  <si>
    <t>273351215R00</t>
  </si>
  <si>
    <t>Bednění stěn základových desek - zřízení</t>
  </si>
  <si>
    <t>(2,64+2,46+2,64)*0,3</t>
  </si>
  <si>
    <t>273351216R00</t>
  </si>
  <si>
    <t>Bednění stěn základových desek - odstranění</t>
  </si>
  <si>
    <t>273361921RU2</t>
  </si>
  <si>
    <t xml:space="preserve">Výztuž základových desek ze svařovaných sítí KZ 70, drát d 10,0 mm, oko 100 x 100 mm </t>
  </si>
  <si>
    <t>t</t>
  </si>
  <si>
    <t>2,64*2,46*1,25*6,2/1000*2</t>
  </si>
  <si>
    <t>274272110RT5</t>
  </si>
  <si>
    <t>Zdivo základové z bednicích tvárnic, tl. 150 mm výplň tvárnic betonem C 30/37</t>
  </si>
  <si>
    <t>1,96*1</t>
  </si>
  <si>
    <t>274272130RT5</t>
  </si>
  <si>
    <t>Zdivo základové z bednicích tvárnic, tl. 250 mm výplň tvárnic betonem C 30/37</t>
  </si>
  <si>
    <t>(2,64+2,64+1,96)*1</t>
  </si>
  <si>
    <t>274361821R00</t>
  </si>
  <si>
    <t>Výztuž základových pasů z betonářské oceli  B500B a kari sítí</t>
  </si>
  <si>
    <t>7,24*0,25*0,03</t>
  </si>
  <si>
    <t>1,96*0,15*0,03</t>
  </si>
  <si>
    <t>279232511R00</t>
  </si>
  <si>
    <t>Postupná podezdívka základového zdiva cihlami</t>
  </si>
  <si>
    <t>3,3*0,375*0,3</t>
  </si>
  <si>
    <t>310271620R00</t>
  </si>
  <si>
    <t>Zazdívka otvorů do 4 m2, pórobet.tvárnice, tl.20cm</t>
  </si>
  <si>
    <t>No6 : 3*3,225*0,2*3</t>
  </si>
  <si>
    <t>311941111R00</t>
  </si>
  <si>
    <t xml:space="preserve">Připojení zdí ke stávající konstrukci </t>
  </si>
  <si>
    <t>m</t>
  </si>
  <si>
    <t>Včetně dodávky kotev i spojovacího materiálu.</t>
  </si>
  <si>
    <t>POP</t>
  </si>
  <si>
    <t>3,225*6</t>
  </si>
  <si>
    <t>317121044RT8</t>
  </si>
  <si>
    <t>Překlad nosný pórobetonový, světlost otvoru do 1800 mm překlad nosný NOP 200-1750, 174 x 24,9 x 20 cm</t>
  </si>
  <si>
    <t>kus</t>
  </si>
  <si>
    <t>342251112R00</t>
  </si>
  <si>
    <t>Stěny z vláknocem.desek, obvod.svislého pláště</t>
  </si>
  <si>
    <t>vč. D+M systémových lišt, EPDM pásky, nerezové vruty</t>
  </si>
  <si>
    <t>Stř2 : 4,1</t>
  </si>
  <si>
    <t>Mezisoučet</t>
  </si>
  <si>
    <t>591553027R</t>
  </si>
  <si>
    <t>Deska vláknocementová fasádní, tl. 8 mm, barva tmavě šedá</t>
  </si>
  <si>
    <t>SPCM</t>
  </si>
  <si>
    <t>Specifikace</t>
  </si>
  <si>
    <t>POL3_</t>
  </si>
  <si>
    <t>4,1*1,2</t>
  </si>
  <si>
    <t>38-010.RXX</t>
  </si>
  <si>
    <t>D+M trakční osobní invalidní výtah vč. záložního zdroje</t>
  </si>
  <si>
    <t>Vlastní</t>
  </si>
  <si>
    <t>Indiv</t>
  </si>
  <si>
    <t>Kompletní provedení a dodávka dle PD a TZ.</t>
  </si>
  <si>
    <t/>
  </si>
  <si>
    <t>Položka zahrnuje dodávku a montáž technologie vč. lešení, technické dokumnetace a zkoušky.</t>
  </si>
  <si>
    <t>OBECNÉ</t>
  </si>
  <si>
    <t>Nosnost: 630 kg / 8 osob</t>
  </si>
  <si>
    <t>Zdvih : cca  11,55 m</t>
  </si>
  <si>
    <t>Počet stanic : 4/5, průchozí</t>
  </si>
  <si>
    <t>Označení stanic : 	dle zákazníka (0, 1, 2, 3), hlavní stanice: “0“</t>
  </si>
  <si>
    <t>Řízení pohonu:  dvoucestný frekvenční měnič (umožňuje rekuperaci el. energie), plynulý rozjezd a dojezd klece</t>
  </si>
  <si>
    <t>Napájení: 3 x 400/220 V /50 Hz. pětižilový rozvod</t>
  </si>
  <si>
    <t>Strojovna : bez strojovny, stroj umístěn v horní části výt. šachty</t>
  </si>
  <si>
    <t>Výkon: dle aktuální zátěže, max. 5,4 kW, jištění v H.V. 16 A</t>
  </si>
  <si>
    <t>Funkce při požáru:   ANO, manuální přepnutí, kličkový spínač v hlavní stanici + 2 ks klíče</t>
  </si>
  <si>
    <t>Přístupový systém:   	1) pro stanice 0,1,2 - ovládání výtahu (stanice i klec) přes čipovou kartu č.1</t>
  </si>
  <si>
    <t xml:space="preserve">			2) pro stanici 3 – ovládání (stanice i klec) přes čipovou kartu č. 2</t>
  </si>
  <si>
    <t>KABINA</t>
  </si>
  <si>
    <t>Typ: celokovová,</t>
  </si>
  <si>
    <t>Provedení, rozměry: průchozí, standard: š. 1100 mm x h. 1400 mm x v. 2100 mm</t>
  </si>
  <si>
    <t>Strop klece : rovný podhled, provedení:  nerez brus č. 220</t>
  </si>
  <si>
    <t>Osvětlení klece: bodová LED světla, stropní</t>
  </si>
  <si>
    <t>Podlaha: zátěžová guma – dle vzorníku</t>
  </si>
  <si>
    <t>Interiér kabiny:                   	vertikální dělení panelů, provedení bočních stěn: plech povlakovaný PVC</t>
  </si>
  <si>
    <t xml:space="preserve">                                            	provedení čelních portálů: nerez brus</t>
  </si>
  <si>
    <t>nouzové osvětlení klece</t>
  </si>
  <si>
    <t>spánkový režim – časově nastavitelný</t>
  </si>
  <si>
    <t xml:space="preserve">                           tlačítka antivandal s LED diodou potvrzení volby</t>
  </si>
  <si>
    <t xml:space="preserve">                           světelný a zvukový ukazatel přetížení</t>
  </si>
  <si>
    <t xml:space="preserve">                           tlačítko otevření i zavření dveří</t>
  </si>
  <si>
    <t xml:space="preserve">                           gong na kabině-příjezd klece do stanice</t>
  </si>
  <si>
    <t>ZRCADLO:  ANO, na boční stěně, horní polovina</t>
  </si>
  <si>
    <t>Celoplošná světelná lišta zaručující bezpečnost vstupu</t>
  </si>
  <si>
    <t>DVEŘE</t>
  </si>
  <si>
    <t>Typ: automatické teleskopické dvoupanelové</t>
  </si>
  <si>
    <t xml:space="preserve">                        povrchová úprava – bezpečnostní sklo v nerez rámečku</t>
  </si>
  <si>
    <t>Kabinové dveře: š. 900 mm x v. 2000 mm, automatické teleskopické</t>
  </si>
  <si>
    <t>564251111R00</t>
  </si>
  <si>
    <t>Podklad z kameniva fr. 11-22 mm po zhutnění tloušťky 15 cm</t>
  </si>
  <si>
    <t>Ch1+Ch2 : 10,42+4,61</t>
  </si>
  <si>
    <t>564861111RT2</t>
  </si>
  <si>
    <t>Podklad ze štěrkodrti po zhutnění tloušťky 20 cm štěrkodrť frakce 0-32 mm</t>
  </si>
  <si>
    <t>596215021R00</t>
  </si>
  <si>
    <t>Kladení zámkové dlažby tl. 6 cm do drtě tl. 4 cm</t>
  </si>
  <si>
    <t>596291111R00</t>
  </si>
  <si>
    <t>Řezání zámkové dlažby tl. 60 mm</t>
  </si>
  <si>
    <t>59245110R</t>
  </si>
  <si>
    <t>Dlažba betonová skladebná tl. 60 mm, přírodní</t>
  </si>
  <si>
    <t>15,03*1,07</t>
  </si>
  <si>
    <t>602011141RT3</t>
  </si>
  <si>
    <t>Omítka na stěnách štuková vápenná vnitřní, ručně tloušťka vrstvy 4 mm</t>
  </si>
  <si>
    <t>No6 vč. ostění : 2,7*3,225*3</t>
  </si>
  <si>
    <t>No5 : 3,225*0,5*6</t>
  </si>
  <si>
    <t>602031101R00</t>
  </si>
  <si>
    <t xml:space="preserve">Přilnavostní a penetrační nátěr stěn </t>
  </si>
  <si>
    <t>610991111R00</t>
  </si>
  <si>
    <t>Zakrývání výplní vnitřních otvorů</t>
  </si>
  <si>
    <t>soub</t>
  </si>
  <si>
    <t>612473185R00</t>
  </si>
  <si>
    <t>Příplatek za zabudované rohové lišty v ploše stěn</t>
  </si>
  <si>
    <t>612481211RT2</t>
  </si>
  <si>
    <t xml:space="preserve">Montáž výztužné sítě (perlinky) do stěrky - vnitřní stěny včetně výztužné sítě a stěrkového tmelu </t>
  </si>
  <si>
    <t>602011102R00</t>
  </si>
  <si>
    <t>Postřik na stěnách cementový, ručně</t>
  </si>
  <si>
    <t>(1,96+2,24)*2*1</t>
  </si>
  <si>
    <t>602011112RT7</t>
  </si>
  <si>
    <t>Omítka na stěnách jádrová vápenocementová, ručně tloušťka vrstvy 25 mm</t>
  </si>
  <si>
    <t>620991121R00</t>
  </si>
  <si>
    <t>Zakrývání výplní vnějších otvorů z lešení</t>
  </si>
  <si>
    <t>622323041R00</t>
  </si>
  <si>
    <t>Penetrace podkladu</t>
  </si>
  <si>
    <t>sokl : 6*0,2</t>
  </si>
  <si>
    <t>fasáda : 11,5*3,9-6</t>
  </si>
  <si>
    <t>622311133RT3</t>
  </si>
  <si>
    <t>Zateplovací systém, fasáda, EPS F, tl. 120 mm  omítkou silikonovou hydrofobní probarvená zrnitost 1,5 mm</t>
  </si>
  <si>
    <t>Vč. D+M systémových lišt</t>
  </si>
  <si>
    <t>fasáda : 11,5*1,9-6</t>
  </si>
  <si>
    <t>622311833RT3</t>
  </si>
  <si>
    <t>Zateplovací systém, fasáda, minerální desky PV, tl. 120 mm s omítkou silikonovou hydrofobní probarvená zrnitost 1,5 mm</t>
  </si>
  <si>
    <t>vč. D+M systémových lišt</t>
  </si>
  <si>
    <t>fasáda : 11,5*1,4</t>
  </si>
  <si>
    <t>622311836RT3</t>
  </si>
  <si>
    <t>Zateplovací systém, fasáda, minerální desky PV, tl. 180 mm s omítkou silikonovou hydrofobní probarvená zrnitost 1,5 mm</t>
  </si>
  <si>
    <t>11,5*0,3*2</t>
  </si>
  <si>
    <t>622391121R00</t>
  </si>
  <si>
    <t>Příplatek za zapuštěné hmoždinky (STR) 6 ks/m2</t>
  </si>
  <si>
    <t>622300154RT3</t>
  </si>
  <si>
    <t>Montáž zakládací sady pro zateplovací systém s dodávkou zadní a okapní lišty</t>
  </si>
  <si>
    <t>622412214RT2</t>
  </si>
  <si>
    <t>Nátěr stěn vnějších, slož. 1-2 , silikonový, hydrofóbní odstín tmavě šedý</t>
  </si>
  <si>
    <t>včetně penetrace podkladu</t>
  </si>
  <si>
    <t>622432112R00</t>
  </si>
  <si>
    <t xml:space="preserve">Omítka stěn soklová </t>
  </si>
  <si>
    <t>6*0,2</t>
  </si>
  <si>
    <t>622473186R00</t>
  </si>
  <si>
    <t>Příplatek za rohovník pro vnější omítky</t>
  </si>
  <si>
    <t>622473187RT2</t>
  </si>
  <si>
    <t>Příplatek za okenní lištu (APU) - montáž včetně dodávky lišty</t>
  </si>
  <si>
    <t>622481211RT2</t>
  </si>
  <si>
    <t xml:space="preserve">Montáž výztužné sítě (perlinky) do stěrky - vnější stěny včetně výztužné sítě a stěrkového tmelu </t>
  </si>
  <si>
    <t>631345824R00</t>
  </si>
  <si>
    <t>Mazanina z lehčeného betonu tl. 24 cm, min. 600 kg/m3</t>
  </si>
  <si>
    <t>1,1*2*0,15</t>
  </si>
  <si>
    <t>0,85*1*2*0,15</t>
  </si>
  <si>
    <t>631343891R00</t>
  </si>
  <si>
    <t xml:space="preserve">Penetrace hloubková </t>
  </si>
  <si>
    <t>No7 - doplnění podlahy : 2,7*3</t>
  </si>
  <si>
    <t>631551110R00</t>
  </si>
  <si>
    <t>Násyp ze škváry ve spádu</t>
  </si>
  <si>
    <t>tl. 75-185 mm : 1*1*2*0,13</t>
  </si>
  <si>
    <t>0,85*1*2*0,13</t>
  </si>
  <si>
    <t>632451441R00</t>
  </si>
  <si>
    <t>Doplnění potěru plochy do 1 m2, tl. 30 - 40 mm</t>
  </si>
  <si>
    <t>No7 doplnění podlahy celková tl. cca 75 mm : 2,7*3*2</t>
  </si>
  <si>
    <t>64-001.RXX</t>
  </si>
  <si>
    <t>D+M opláštění výtahové šachty sklem vč. kotvení pomocí uceleného systému hliníkových profilů</t>
  </si>
  <si>
    <t>Kompletní provedení a dodávka dle výpisu prvků a PD.</t>
  </si>
  <si>
    <t>Sklo – Izolační protisluneční bezpečnostní dvojsklo s plastovým (SWS) rámečkem, exteriér protisluneční sklo s nízkým solárním faktorem, interiére bezpečnostní sklo VSG 33.2</t>
  </si>
  <si>
    <t>Bezpečnostní izolační protisluneční dvojsklo 6/14/7 Ug=1,1, g?40</t>
  </si>
  <si>
    <t>Kotvení zasklení bude provedeno pomocí uceleného systému hliníkových profilů kotvených k OK konstrukci (příčkové nosné profily, přítlačné lišty, krycí lišty vč. těsnění) –), barevnost RAL 7016.</t>
  </si>
  <si>
    <t>64-002.RXX</t>
  </si>
  <si>
    <t>D+M opláštění zastřešení stříšky na střeše sklem vč. kotvení pomocí uceleného systému hliníkových  profilů</t>
  </si>
  <si>
    <t>- Lepené sklo VSG ESG 12,76</t>
  </si>
  <si>
    <t>64-003.RXX</t>
  </si>
  <si>
    <t>D+M opláštění bočních stěn na střeše sklem vč. kotvení pomocí uceleného systému hliníkových profilů</t>
  </si>
  <si>
    <t>- Lepené sklo VSG 8,4</t>
  </si>
  <si>
    <t>917862111RT5</t>
  </si>
  <si>
    <t>Osazení stojatého obrubníku betonového, s boční opěrou, do lože z betonu C 12/15 včetně obrubníku ABO 100/10/25</t>
  </si>
  <si>
    <t>919735112R00</t>
  </si>
  <si>
    <t>Řezání stávajícího živičného krytu tl. 5 - 10 cm</t>
  </si>
  <si>
    <t>4,8+4,8+5,96+2</t>
  </si>
  <si>
    <t>941941032R00</t>
  </si>
  <si>
    <t>Montáž lešení lehkého řadového s podlahami, š. do 1 m, výšky do 30 m</t>
  </si>
  <si>
    <t>Včetně kotvení lešení.</t>
  </si>
  <si>
    <t>11*15,7</t>
  </si>
  <si>
    <t>11*3</t>
  </si>
  <si>
    <t>941941192R00</t>
  </si>
  <si>
    <t>Příplatek za použití lešení lehkého řadového s podlahami, š. do 1 m, výšky do 30 m</t>
  </si>
  <si>
    <t>205,7*3</t>
  </si>
  <si>
    <t>941941832R00</t>
  </si>
  <si>
    <t>Demontáž lešení lehkého řadového s podlahami, š. do 1 m, výšky do 30 m</t>
  </si>
  <si>
    <t>941955002R00</t>
  </si>
  <si>
    <t>Lešení lehké pomocné, výška podlahy do 1,9 m</t>
  </si>
  <si>
    <t>10*3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</si>
  <si>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</si>
  <si>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</si>
  <si>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</si>
  <si>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</si>
  <si>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</si>
  <si>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</si>
  <si>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952901111R00</t>
  </si>
  <si>
    <t>Vyčištění budov o výšce podlaží do 4 m</t>
  </si>
  <si>
    <t>962052211R00</t>
  </si>
  <si>
    <t>Bourání zdiva železobetonového nadzákladového</t>
  </si>
  <si>
    <t>parapetní panel : 7,8*0,3</t>
  </si>
  <si>
    <t>962086111R00</t>
  </si>
  <si>
    <t>Bourání plynosilikátových desek tl.15 cm</t>
  </si>
  <si>
    <t>střecha : (0,85*1*2+1*1*2)</t>
  </si>
  <si>
    <t>965082933R00</t>
  </si>
  <si>
    <t>Odstranění násypu tl. do 20 cm, plocha nad 2 m2</t>
  </si>
  <si>
    <t>střecha 0,75-0,185 mm : (0,85*1*2+1*1*2)*0,13</t>
  </si>
  <si>
    <t>968083004R00</t>
  </si>
  <si>
    <t>Vybourání plastových oken nad 4 m2</t>
  </si>
  <si>
    <t>2,4*2,7*3</t>
  </si>
  <si>
    <t>968096002R00</t>
  </si>
  <si>
    <t xml:space="preserve">Bourání parapetů plastových š. do 50 cm </t>
  </si>
  <si>
    <t>2,4*3</t>
  </si>
  <si>
    <t>970251300R00</t>
  </si>
  <si>
    <t>Řezání železobetonu hl. řezu 300 mm</t>
  </si>
  <si>
    <t>paarapetní panel : (3+0,85)*2*3</t>
  </si>
  <si>
    <t>978041103R00</t>
  </si>
  <si>
    <t>Odstranění zateplovacího systému ostění, EPS F tl. 30 mm s omítkou</t>
  </si>
  <si>
    <t>(2,4+2,7+2,7)*0,32*3</t>
  </si>
  <si>
    <t>978041112R00</t>
  </si>
  <si>
    <t>Odstranění zateplovacího systému, EPS F tl. 120 mm s omítkou</t>
  </si>
  <si>
    <t>999281211R00</t>
  </si>
  <si>
    <t>Přesun hmot, opravy vněj. plášťů výšky do 25 m</t>
  </si>
  <si>
    <t>Přesun hmot</t>
  </si>
  <si>
    <t>POL7_</t>
  </si>
  <si>
    <t>711212114R00</t>
  </si>
  <si>
    <t>Nátěr hydroizolační, disperzní</t>
  </si>
  <si>
    <t>dno šachty : 1,96*2,24</t>
  </si>
  <si>
    <t>711212015RT1</t>
  </si>
  <si>
    <t>Hydroizolační bitumenová stěrka vyztužená tkaninou webertec 915 (fa Weber) tl. 4 mm, penetrace</t>
  </si>
  <si>
    <t>tl. 10-30 mm : (2,64+2,46)*2*1,3*5</t>
  </si>
  <si>
    <t>711823121RT2</t>
  </si>
  <si>
    <t>Montáž nopové fólie svisle včetně dodávky fólie v. nopu 8 mm</t>
  </si>
  <si>
    <t>2,8*1,4*3</t>
  </si>
  <si>
    <t>711823129RT2</t>
  </si>
  <si>
    <t>Montáž ukončovací lišty k nopové fólii včetně dodávky lišty</t>
  </si>
  <si>
    <t>2,8*3</t>
  </si>
  <si>
    <t>711140031RAB</t>
  </si>
  <si>
    <t xml:space="preserve">Izolace proti vodě přitavená, vodorovná, 2x 1x asf. emulze, 1x pás z SBS mod. asf. s posypem 4 mm, 1x pás s SBS asf. vyzt.polyest.rohoží 4 mm </t>
  </si>
  <si>
    <t>Agregovaná položka</t>
  </si>
  <si>
    <t>POL2_</t>
  </si>
  <si>
    <t>1,96*2,64</t>
  </si>
  <si>
    <t>711150031RAB</t>
  </si>
  <si>
    <t xml:space="preserve">Izolace proti vodě přitavená, svislá, 2x 1x asf. emulze, 1x pás z SBS mod. asf. s posypem 4 mm, 1x pás s SBS asf. vyzt.polyest.rohoží 4 mm </t>
  </si>
  <si>
    <t>(2,64+2,46)*2*1,3</t>
  </si>
  <si>
    <t>998711102R00</t>
  </si>
  <si>
    <t>Přesun hmot pro izolace proti vodě, výšky do 12 m</t>
  </si>
  <si>
    <t>712300831RT1</t>
  </si>
  <si>
    <t>Odstranění povlakové krytiny střech do 10°, 1 vrstva z ploch jednotlivě do 10 m2</t>
  </si>
  <si>
    <t>střecha - folie : (0,85*1*2+1*1*2)</t>
  </si>
  <si>
    <t>712300833RT1</t>
  </si>
  <si>
    <t>Odstranění povlakové krytiny střech do 10°, 3 vrstvy z ploch jednotlivě do 10 m2</t>
  </si>
  <si>
    <t>712300834RT1</t>
  </si>
  <si>
    <t>Příplatek za odstranění každé další vrstvy, střechy do 10°, krytina povlaková z ploch jednotlivě do 10 m2</t>
  </si>
  <si>
    <t>střecha : (0,85*1*2+1*1*2)*2</t>
  </si>
  <si>
    <t>712351111RT2</t>
  </si>
  <si>
    <t>Provedení povlakové krytiny střech do 10°, samolepicími asfaltovými pásy včetně dodávky asfaltového pásu s hliníkovou vložkou a polypropylenovou střiží 2,2 mm</t>
  </si>
  <si>
    <t>Stř2+3 : 4,1+0,8</t>
  </si>
  <si>
    <t>Stř1 : 3,4</t>
  </si>
  <si>
    <t>712373111RW1</t>
  </si>
  <si>
    <t>Provedení povlakové krytiny střech do 10°, fólií kotvenou do betonového podkladu, 6 kotev/m2 pro tloušťku tepelné izolace do 500 mm, bez dodávky fólie</t>
  </si>
  <si>
    <t>včetně ukotvení k podkladu hmoždinkami, svaření všech spojů a překrytí kotev fólií.</t>
  </si>
  <si>
    <t>No9 : 1*1*2*1,5</t>
  </si>
  <si>
    <t>0,85*1*2*1,5</t>
  </si>
  <si>
    <t>712373121RU1</t>
  </si>
  <si>
    <t>Provedení povlakové krytiny střech do 10°, fólií kotvená do profil. plechu nebo bednění, 6 kotev/m2 pro tloušťku tepelné izolace do 250 mm, fólie ve specifikaci</t>
  </si>
  <si>
    <t>712378003R00</t>
  </si>
  <si>
    <t>Atiková okapnice z poplastovaného plechu rš 250 mm</t>
  </si>
  <si>
    <t>Úprava délky a připevnění okapnice natloukacími hmoždinkami včetně dodávky okapnice.</t>
  </si>
  <si>
    <t>K/4 : 1,91</t>
  </si>
  <si>
    <t>712378004R00</t>
  </si>
  <si>
    <t>Závětrná lišta z poplastovaného plechu rš 250 mm</t>
  </si>
  <si>
    <t>Úprava délky a připevnění závětrné lišty natloukacími hmoždinkami včetně dodávky lišty.</t>
  </si>
  <si>
    <t>K/3 : 6,25</t>
  </si>
  <si>
    <t>712378006R00</t>
  </si>
  <si>
    <t>Rohová lišta vnější u poplastovaného plechu rš 100 mm</t>
  </si>
  <si>
    <t>Úprava délky a připevnění rohové lišty natloukacími hmoždinkami včetně dodávky lišty.</t>
  </si>
  <si>
    <t>K/5 : 6,25</t>
  </si>
  <si>
    <t>712378007R00</t>
  </si>
  <si>
    <t>Rohová lišta vnitřní z poplastovaného plechu rš 100 mm</t>
  </si>
  <si>
    <t>K/6 : 6,25</t>
  </si>
  <si>
    <t>712378012R00</t>
  </si>
  <si>
    <t>Rohová lišta z plechu s povrchovou úpravou EPDM folie, rš 250 mm</t>
  </si>
  <si>
    <t>včetně vyhnuté stěnové lišty</t>
  </si>
  <si>
    <t>K/9 : 1,91</t>
  </si>
  <si>
    <t>712391171RZ7</t>
  </si>
  <si>
    <t>Položení podkladní textilie na střechách do 10° 1 vrstva - včetně dodávky textilie 120 g/m2</t>
  </si>
  <si>
    <t>712-001.RXX</t>
  </si>
  <si>
    <t>Příplatek za navázání hydroizolační střešní folie na stáv. krytinu vč. utěsnění okolo ocelové kce</t>
  </si>
  <si>
    <t>712340010RAB</t>
  </si>
  <si>
    <t>Povlaková krytina střech do 10°, přitavením, 1x 1x ALP, 1x asfaltový oxidovaný pás s vyztuženou vložkou ze skleněné tkaniny 200 g/m2, tl. 4 mm</t>
  </si>
  <si>
    <t>No9 : 1*1*2</t>
  </si>
  <si>
    <t>0,85*1*2</t>
  </si>
  <si>
    <t>712340012RAB</t>
  </si>
  <si>
    <t>Povlaková krytina střech do 10°, přitavením, 2x 1x ALP, 2x asfaltový oxidovaný pás s vyztuženou vložkou ze skleněné tkaniny 200 g/m2, tl. 4 mm</t>
  </si>
  <si>
    <t>1*1*2</t>
  </si>
  <si>
    <t>283220013R</t>
  </si>
  <si>
    <t>Fólie hydroizolační PVC-P, tl. 1,8 mm, střešní</t>
  </si>
  <si>
    <t>10,45*1,12</t>
  </si>
  <si>
    <t>3,4*1,12</t>
  </si>
  <si>
    <t>998712102R00</t>
  </si>
  <si>
    <t>Přesun hmot pro povlakové krytiny, výšky do 12 m</t>
  </si>
  <si>
    <t>713104312R00</t>
  </si>
  <si>
    <t>Odstranění tepelné izolace střech plochých, lepené, z desek EPS, tl. 100 - 200 mm</t>
  </si>
  <si>
    <t>713131131R00</t>
  </si>
  <si>
    <t>Montáž tepelné izolace stěn lepením</t>
  </si>
  <si>
    <t>Očištění povrchu stěny od prachu, nařezání izolačních desek na požadovaný rozměr, nanesení lepicího tmelu, osazení desek.</t>
  </si>
  <si>
    <t>713135114RK1</t>
  </si>
  <si>
    <t>Montáž difúzní fólie na stěny, samolepicí spoj včetně dodávky fólie</t>
  </si>
  <si>
    <t>713141124R00</t>
  </si>
  <si>
    <t>Montáž tepelné izolace střech, na pruhy lepidla, 1 vrstva</t>
  </si>
  <si>
    <t>2 vrstvy : 1*1*2*2</t>
  </si>
  <si>
    <t>0,85*1*2*2</t>
  </si>
  <si>
    <t>713141313R00</t>
  </si>
  <si>
    <t>Montáž tepelné izolace střech do tl. 200 mm, 1 vrstva, na kotvy (4 kusy/m2)</t>
  </si>
  <si>
    <t>713141714R00</t>
  </si>
  <si>
    <t>Montáž spádových klínů plochých střech, na pruhy lepidla, 1 vrstva</t>
  </si>
  <si>
    <t>28375464R</t>
  </si>
  <si>
    <t xml:space="preserve">Deska izolační XPS tl. 100 mm </t>
  </si>
  <si>
    <t>11,76*1,02</t>
  </si>
  <si>
    <t>283757082R</t>
  </si>
  <si>
    <t>Deska izolační EPS 100 S tl. 110 mm</t>
  </si>
  <si>
    <t>7,4*1,02</t>
  </si>
  <si>
    <t>28375972Rx</t>
  </si>
  <si>
    <t>Deska spádová minerální</t>
  </si>
  <si>
    <t>20-130 mm : 3,4*0,075*1,02</t>
  </si>
  <si>
    <t>283765956R</t>
  </si>
  <si>
    <t>Deska izolační PIR, tl. 100 mm, střešní</t>
  </si>
  <si>
    <t>3,4*1,02</t>
  </si>
  <si>
    <t>63151374.AR</t>
  </si>
  <si>
    <t>Deska izolační MW tl. 100 mm</t>
  </si>
  <si>
    <t>4,1*1,02</t>
  </si>
  <si>
    <t>998713102R00</t>
  </si>
  <si>
    <t>Přesun hmot pro izolace tepelné, výšky do 12 m</t>
  </si>
  <si>
    <t>762441112R00</t>
  </si>
  <si>
    <t>Montáž obložení atiky z desek na bázi dřeva, 1 vrstva, šroubováním</t>
  </si>
  <si>
    <t>762441122R00</t>
  </si>
  <si>
    <t>Montáž obložení atiky z desek na bázi dřeva, 2 vrstvy, šroubováním</t>
  </si>
  <si>
    <t>59590742R</t>
  </si>
  <si>
    <t>Deska cementotřísková tl. 22 mm</t>
  </si>
  <si>
    <t>4,9*1,1</t>
  </si>
  <si>
    <t>3,4*2*1,1</t>
  </si>
  <si>
    <t>998762102R00</t>
  </si>
  <si>
    <t>Přesun hmot pro tesařské konstrukce, výšky do 12 m</t>
  </si>
  <si>
    <t>764817118R00</t>
  </si>
  <si>
    <t>Oplechování z Pz plechu, rš 120 mm tl. 0,6 mm s PE úpravou</t>
  </si>
  <si>
    <t>K/10 : 11,4*2</t>
  </si>
  <si>
    <t>764817163RT2</t>
  </si>
  <si>
    <t>Oplechování zdí (atik) z poplastovaného Pz plechu tl. 0,6 mm, rš 630 mm</t>
  </si>
  <si>
    <t>K/8 : 4,4</t>
  </si>
  <si>
    <t>764718109R00</t>
  </si>
  <si>
    <t>Odpadní trouby kruhové z Al plechu, D 100 mm s povrchovou úpravou PE 25 um, odstín RAL 7016</t>
  </si>
  <si>
    <t>včetně kolen, objímek, spojovacího materiálu a zednické výpomoci.</t>
  </si>
  <si>
    <t>K/2 : 0,4+3</t>
  </si>
  <si>
    <t>764718104R00</t>
  </si>
  <si>
    <t>Žlab podokapní půlkruh. z Al plechu tl. 0,6 mm, 150 mm s povrchovou úpravou PE 25 um, odstín RAL 7016</t>
  </si>
  <si>
    <t>včetně háků a čel (4 kusy)</t>
  </si>
  <si>
    <t>K/1 : 1,9*2</t>
  </si>
  <si>
    <t>764718130R00</t>
  </si>
  <si>
    <t>Kotlík žlabový kulatý z Al, žlab 333mm,D 100mm s povrchovou úpravou PE 25 um, odstín RAL 7016</t>
  </si>
  <si>
    <t>K/1 : 2</t>
  </si>
  <si>
    <t>764410880R00</t>
  </si>
  <si>
    <t>Demontáž oplechování parapetů,rš od 400 do 600 mm</t>
  </si>
  <si>
    <t>764813390RXX</t>
  </si>
  <si>
    <t>D+M poplatovvaný plech pro opracování atypických detailů (dilatace apod.)</t>
  </si>
  <si>
    <t>K/7 : 30</t>
  </si>
  <si>
    <t>998764102R00</t>
  </si>
  <si>
    <t>Přesun hmot pro klempířské konstr., výšky do 12 m</t>
  </si>
  <si>
    <t>766411821R00</t>
  </si>
  <si>
    <t xml:space="preserve">Demontáž dřevěného obložení stěn </t>
  </si>
  <si>
    <t>3,2*3</t>
  </si>
  <si>
    <t>766411822R00</t>
  </si>
  <si>
    <t>Demontáž podkladových roštů obložení stěn</t>
  </si>
  <si>
    <t>767-001.RXX</t>
  </si>
  <si>
    <t>D+M ocelové zábradlí pozink vč. kotvení a nátěru dl. (700+600 mm), v. 900 mm</t>
  </si>
  <si>
    <t>kg</t>
  </si>
  <si>
    <t>- konstrukce z ocel. profilů 50/50/4 mm, výplň tyč čtvercová 12</t>
  </si>
  <si>
    <t>- žárově zinkováno</t>
  </si>
  <si>
    <t>- kotvení do betonu</t>
  </si>
  <si>
    <t>- nátěr v barvě RAL 7016</t>
  </si>
  <si>
    <t>Z/1 : 72,2*2</t>
  </si>
  <si>
    <t>767-002a.RXX</t>
  </si>
  <si>
    <t xml:space="preserve">D+M ventilační hliníková žaluzie 1860x470 mm </t>
  </si>
  <si>
    <t>Z/3 : 2</t>
  </si>
  <si>
    <t>767-002b.RXX</t>
  </si>
  <si>
    <t>D+M ventilátor pro ventilační hliníkovou žaluzii po střechou vč. napojení na elektroinstalaci</t>
  </si>
  <si>
    <t>Z/3 : 1</t>
  </si>
  <si>
    <t>767-003.RXX</t>
  </si>
  <si>
    <t>D+M skleněná vchodová stříška 2000x1500 mm z kaleného skla</t>
  </si>
  <si>
    <t>Kompletní provedení a dodávja dle PD.</t>
  </si>
  <si>
    <t>- složení:</t>
  </si>
  <si>
    <t>- skleněná deska</t>
  </si>
  <si>
    <t>- ocelová nosná kce kotvená do OK nosné kce</t>
  </si>
  <si>
    <t>No8 : 1</t>
  </si>
  <si>
    <t>767-004.RXX</t>
  </si>
  <si>
    <t xml:space="preserve">D+M podpůrná ocelová konstrukce na střeše školy, žárový pozink a kotvení </t>
  </si>
  <si>
    <t>Povrchová úprava žárovým pozinkováním dle DIN 50976. Pokud se jednotlivé žárově pozinkované díly konstrukcí budou dodatečně spojovat, spoje musí být provedené šroubované s předem navařenými úchyty (jsou-li zapotřebí), spojovací materiál se vyžaduje stejné kvality (povrchové úpravy) žárově zinkované – jako spojované prvky.</t>
  </si>
  <si>
    <t>Ocelovou nosnou konstrukci, která bude opatřena pozinkováním  tvoří rám a 2 podélné nosníky z pfilu 2xU160 – do krabice. Rám je v rozích podepřen krátkými sloupy z tr.127/8. Tyto sloupky budou kotvené přes kotevní plech ke stávajícím nosným železobetonovým střešním průvlakům objektu školy. Příčně jsou podélné hlavní nosníky propojené výztuhami z profilu U160, stejného profilu jsou schodišťové ramena. Žárové pozinkování bude také na konstrukci podlahy z pororoštu. Schodišťových schodnic, schodišťových stupňů a zábradlí</t>
  </si>
  <si>
    <t>v.č. D.1.1.15 : 889,49*1,15</t>
  </si>
  <si>
    <t>767-005.RXX</t>
  </si>
  <si>
    <t xml:space="preserve">D+M ocelová konstrukce výtahové šachty vč. konečné povrchové úpravy a kotvení </t>
  </si>
  <si>
    <t>- materiál: S235JR</t>
  </si>
  <si>
    <t>- kotvení vlepenými chemickými kotvami vč. vrtání</t>
  </si>
  <si>
    <t>- konečná povrchová úprava: syntetický nátěr</t>
  </si>
  <si>
    <t xml:space="preserve">    1x 40µm základní antikorozní nátěr S 2000 na dílně</t>
  </si>
  <si>
    <t xml:space="preserve">    1x oprava základního nátěru S 2000 na stavbě</t>
  </si>
  <si>
    <t xml:space="preserve">    2x 40µm svrchní povrchová úprava nátěrem na stavbě dle vzorníku RAL – bude upřesněno</t>
  </si>
  <si>
    <t>v.č. D.1.1.15 : 2853,76*1,15</t>
  </si>
  <si>
    <t>767-006.RXX</t>
  </si>
  <si>
    <t>D+M podlaha ze svařovaného pororoštu pozink</t>
  </si>
  <si>
    <t>Kompletní provedení a dodávka dle PD a výpisu prvků.</t>
  </si>
  <si>
    <t>Svařovaný pororošt (SP) 22/24, výška 30 mm, síla 3 mm, ocel S235JR, žárový pozink.</t>
  </si>
  <si>
    <t>Z/4 : 5,8</t>
  </si>
  <si>
    <t>767-007.RXX</t>
  </si>
  <si>
    <t>D+M schodišťový stupeň z lisovaného pororoštu 1760/270 mm, pozink</t>
  </si>
  <si>
    <t>Schodišťový stupeň z lisovaného pororoštu (PR) 33/66, výška 40 mm, síla 3 mm, ocel S235JR, žárový pozink.</t>
  </si>
  <si>
    <t>Z/5 : 3</t>
  </si>
  <si>
    <t>998767202R00</t>
  </si>
  <si>
    <t>Přesun hmot pro zámečnické konstr., výšky do 12 m</t>
  </si>
  <si>
    <t>771551040R00</t>
  </si>
  <si>
    <t>Montáž podlah z dlaždic teracových, do cementové malty</t>
  </si>
  <si>
    <t>No doplnění podlahy : 2,7*3</t>
  </si>
  <si>
    <t>592472401R</t>
  </si>
  <si>
    <t>Dlaždice teracová tl. 25 mm - formát a barva viz stávající</t>
  </si>
  <si>
    <t>8,1*1,12</t>
  </si>
  <si>
    <t>998771102R00</t>
  </si>
  <si>
    <t>Přesun hmot pro podlahy z dlaždic, výšky do 12 m</t>
  </si>
  <si>
    <t>783852313R00</t>
  </si>
  <si>
    <t>Nátěr jímek na bázi epoxidové pryskyřice, odstín tmavě šedý 3 x</t>
  </si>
  <si>
    <t>včetně penetrace, montáže, dodávky a demontáže pomocného lešení.</t>
  </si>
  <si>
    <t>1,96*2,24</t>
  </si>
  <si>
    <t>784402801R00</t>
  </si>
  <si>
    <t>Odstranění malby oškrábáním v místnosti H do 3,8 m</t>
  </si>
  <si>
    <t>3*3,4*3</t>
  </si>
  <si>
    <t>784011222RT2</t>
  </si>
  <si>
    <t>Zakrytí podlah, včetně odstranění včetně papírové lepenky</t>
  </si>
  <si>
    <t>784450010RAB</t>
  </si>
  <si>
    <t>Malba z malíř. směsí jednobarevná s bílým stropem dvojnásobná, otěruvzdorná vč. penetrace</t>
  </si>
  <si>
    <t>M21-001.RXX</t>
  </si>
  <si>
    <t>Elektroinstalace + hromosvod viz samostatný položkový rozpočet</t>
  </si>
  <si>
    <t>979990107R00</t>
  </si>
  <si>
    <t xml:space="preserve">Poplatek za uložení suti - směs </t>
  </si>
  <si>
    <t>kategorie 17 09 04 smíšené stavební a demoliční odpady</t>
  </si>
  <si>
    <t>22,64545-0,1184-1,0692-9,248-5,616-4,708</t>
  </si>
  <si>
    <t>979990121R00</t>
  </si>
  <si>
    <t>Poplatek za uložení suti - asfaltové pásy, skupina odpadu 170302</t>
  </si>
  <si>
    <t>Odkaz na dem. hmot. položky pořadí 83 : 0,02220</t>
  </si>
  <si>
    <t>Odkaz na dem. hmot. položky pořadí 84 : 0,05180</t>
  </si>
  <si>
    <t>Odkaz na dem. hmot. položky pořadí 85 : 0,04440</t>
  </si>
  <si>
    <t>979990163R00</t>
  </si>
  <si>
    <t>Poplatek za uložení suti - plast + sklo, skupina odpadu 170904</t>
  </si>
  <si>
    <t>Odkaz na dem. hmot. položky pořadí 70 : 1,06920</t>
  </si>
  <si>
    <t>979999973R00</t>
  </si>
  <si>
    <t>Poplatek za uložení, zemina a kamení, (skup.170504)</t>
  </si>
  <si>
    <t>Odkaz na dem. hmot. položky pořadí 2 : 9,24480</t>
  </si>
  <si>
    <t>979999979R00</t>
  </si>
  <si>
    <t>Poplatek za recyklaci, beton silně vyztužený, kusovost do 1600 cm2 (skup.170101)</t>
  </si>
  <si>
    <t>Odkaz na dem. hmot. položky pořadí 67 : 5,61600</t>
  </si>
  <si>
    <t>979999995R00</t>
  </si>
  <si>
    <t>Poplatek za recyklaci asfaltu, kusovost do 1600 cm2, (skup.170302)</t>
  </si>
  <si>
    <t>170 302</t>
  </si>
  <si>
    <t>Odkaz na dem. hmot. položky pořadí 1 : 4,70800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</si>
  <si>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</si>
  <si>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</si>
  <si>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</si>
  <si>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</si>
  <si>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</si>
  <si>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</si>
  <si>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979086213R00</t>
  </si>
  <si>
    <t>Nakládání vybouraných hmot na dopravní prostředek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</si>
  <si>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</si>
  <si>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</si>
  <si>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</si>
  <si>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</si>
  <si>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</si>
  <si>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</si>
  <si>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</si>
  <si>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</si>
  <si>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</si>
  <si>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005111021R</t>
  </si>
  <si>
    <t>Vytyčení inženýrských sítí a sítí technické infrastruktury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</si>
  <si>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</si>
  <si>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</si>
  <si>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</si>
  <si>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</si>
  <si>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</si>
  <si>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</si>
  <si>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POL99_2</t>
  </si>
  <si>
    <t>Veškeré náklady spojené s vybudováním, provozem a odstraněním zařízení staveniště vč. zabezpečení stavby (provizorní oplocení aj.)</t>
  </si>
  <si>
    <t>005124010R</t>
  </si>
  <si>
    <t>Koordinační a kompletační činnost</t>
  </si>
  <si>
    <t>Koordinace stavebních a technologických dodávek stavby.</t>
  </si>
  <si>
    <t>Kompletační činnost (vzorkování, plán BOZP, fotodokumentace, dokumentace skutečného stavu, dílenská dokumentace aj.)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</si>
  <si>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</si>
  <si>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</si>
  <si>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</si>
  <si>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VN001</t>
  </si>
  <si>
    <t>Zakrytí a zabednění technologického zařízení tak, aby nedošlo k jeho poškození</t>
  </si>
  <si>
    <t>VO003</t>
  </si>
  <si>
    <t>Sledování stavu okolních konstrukcí, zda nedochází k nežadoucímu narušení</t>
  </si>
  <si>
    <t>SUM</t>
  </si>
  <si>
    <t>Poznámky uchazeče k zadání</t>
  </si>
  <si>
    <t>POPUZIV</t>
  </si>
  <si>
    <t>Typ: bezstrojovnový výtah pro dopravu osob a osob a majetku</t>
  </si>
  <si>
    <t>Jm.rychlost :  1,0 ms-1</t>
  </si>
  <si>
    <t>Typ řízení : simplex, jednoduché řízení, mikroprocesorové</t>
  </si>
  <si>
    <t>Signalizace: směrová a polohová sig. v kabině, polohová ve stanicích, provedení: broušený nerez</t>
  </si>
  <si>
    <t>Pohon : bezpřevodový, elektrický trakční - kompaktní bezpřevodový synchronní stroj je osazen el. motorem s permanentními magnety.</t>
  </si>
  <si>
    <t>Enkoder:  ANO (pro maximální plynulost jízdy klece)</t>
  </si>
  <si>
    <t>Funkce ReGEN: ANO  (rekuperace energie)</t>
  </si>
  <si>
    <t>Umístění rozvaděče:stanice „2“.</t>
  </si>
  <si>
    <t>Nosné prostředky:  namísto ocelových lan jsou použity nosné pásy</t>
  </si>
  <si>
    <t xml:space="preserve">                                    		okopové lišty po obvodu klece – Nerez brus č. 220</t>
  </si>
  <si>
    <t>Vybavení:</t>
  </si>
  <si>
    <t>INTERCOM: GSM brána</t>
  </si>
  <si>
    <t>zvukový signál, revizní jízda,</t>
  </si>
  <si>
    <t>MADLO: na boční stěně</t>
  </si>
  <si>
    <t>OVLÁDACÍ PANEL:  v prov. standard – plochý – NEREZ brus</t>
  </si>
  <si>
    <t xml:space="preserve">                           polohová a směrová signalizace,</t>
  </si>
  <si>
    <t>úprava klece a ovladačů dle vyhl. 398/09 Sb. - sklopná sedačka, indukční</t>
  </si>
  <si>
    <t>smyčka ( + piktogram ), hlasový syntetizér, tlačítka s brailovým</t>
  </si>
  <si>
    <t>písmem a akustickým signálem</t>
  </si>
  <si>
    <t>Šachetní dveře : š. 900 mm x v. 2000 mm,</t>
  </si>
  <si>
    <t>Typ zárubně:     150 mm, přivolávač typu BOX</t>
  </si>
  <si>
    <t>Požární odolnost šach.dveří: bez EW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</si>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</sst>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4641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SUMIF(F49:F75,A16,I49:I75)+SUMIF(F49:F75,"PSU",I49:I75)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SUMIF(F49:F75,A17,I49:I75)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SUMIF(F49:F75,A18,I49:I75)</f>
        <v>0</v>
      </c>
      <c r="J18" s="85"/>
    </row>
    <row r="19" spans="1:10" ht="23.25" customHeight="1" x14ac:dyDescent="0.3">
      <c r="A19" s="196" t="s">
        <v>109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SUMIF(F49:F75,A19,I49:I75)</f>
        <v>0</v>
      </c>
      <c r="J19" s="85"/>
    </row>
    <row r="20" spans="1:10" ht="23.25" customHeight="1" x14ac:dyDescent="0.3">
      <c r="A20" s="196" t="s">
        <v>110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SUMIF(F49:F75,A20,I49:I75)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'SO 01 01 Pol'!AE481</f>
        <v>0</v>
      </c>
      <c r="G39" s="149">
        <f>'SO 01 01 Pol'!AF481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'SO 01 01 Pol'!AE481</f>
        <v>0</v>
      </c>
      <c r="G40" s="155">
        <f>'SO 01 01 Pol'!AF481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01 Pol'!AE481</f>
        <v>0</v>
      </c>
      <c r="G41" s="150">
        <f>'SO 01 01 Pol'!AF481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56</v>
      </c>
      <c r="C49" s="184" t="s">
        <v>57</v>
      </c>
      <c r="D49" s="185"/>
      <c r="E49" s="185"/>
      <c r="F49" s="192" t="s">
        <v>26</v>
      </c>
      <c r="G49" s="193"/>
      <c r="H49" s="193"/>
      <c r="I49" s="193">
        <f>'SO 01 01 Pol'!G8</f>
        <v>0</v>
      </c>
      <c r="J49" s="189" t="str">
        <f>IF(I76=0,"",I49/I76*100)</f>
        <v/>
      </c>
    </row>
    <row r="50" spans="1:10" ht="36.75" customHeight="1" x14ac:dyDescent="0.3">
      <c r="A50" s="178"/>
      <c r="B50" s="183" t="s">
        <v>58</v>
      </c>
      <c r="C50" s="184" t="s">
        <v>59</v>
      </c>
      <c r="D50" s="185"/>
      <c r="E50" s="185"/>
      <c r="F50" s="192" t="s">
        <v>26</v>
      </c>
      <c r="G50" s="193"/>
      <c r="H50" s="193"/>
      <c r="I50" s="193">
        <f>'SO 01 01 Pol'!G29</f>
        <v>0</v>
      </c>
      <c r="J50" s="189" t="str">
        <f>IF(I76=0,"",I50/I76*100)</f>
        <v/>
      </c>
    </row>
    <row r="51" spans="1:10" ht="36.75" customHeight="1" x14ac:dyDescent="0.3">
      <c r="A51" s="178"/>
      <c r="B51" s="183" t="s">
        <v>60</v>
      </c>
      <c r="C51" s="184" t="s">
        <v>61</v>
      </c>
      <c r="D51" s="185"/>
      <c r="E51" s="185"/>
      <c r="F51" s="192" t="s">
        <v>26</v>
      </c>
      <c r="G51" s="193"/>
      <c r="H51" s="193"/>
      <c r="I51" s="193">
        <f>'SO 01 01 Pol'!G48</f>
        <v>0</v>
      </c>
      <c r="J51" s="189" t="str">
        <f>IF(I76=0,"",I51/I76*100)</f>
        <v/>
      </c>
    </row>
    <row r="52" spans="1:10" ht="36.75" customHeight="1" x14ac:dyDescent="0.3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'SO 01 01 Pol'!G61</f>
        <v>0</v>
      </c>
      <c r="J52" s="189" t="str">
        <f>IF(I76=0,"",I52/I76*100)</f>
        <v/>
      </c>
    </row>
    <row r="53" spans="1:10" ht="36.75" customHeight="1" x14ac:dyDescent="0.3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'SO 01 01 Pol'!G124</f>
        <v>0</v>
      </c>
      <c r="J53" s="189" t="str">
        <f>IF(I76=0,"",I53/I76*100)</f>
        <v/>
      </c>
    </row>
    <row r="54" spans="1:10" ht="36.75" customHeight="1" x14ac:dyDescent="0.3">
      <c r="A54" s="178"/>
      <c r="B54" s="183" t="s">
        <v>66</v>
      </c>
      <c r="C54" s="184" t="s">
        <v>67</v>
      </c>
      <c r="D54" s="185"/>
      <c r="E54" s="185"/>
      <c r="F54" s="192" t="s">
        <v>26</v>
      </c>
      <c r="G54" s="193"/>
      <c r="H54" s="193"/>
      <c r="I54" s="193">
        <f>'SO 01 01 Pol'!G134</f>
        <v>0</v>
      </c>
      <c r="J54" s="189" t="str">
        <f>IF(I76=0,"",I54/I76*100)</f>
        <v/>
      </c>
    </row>
    <row r="55" spans="1:10" ht="36.75" customHeight="1" x14ac:dyDescent="0.3">
      <c r="A55" s="178"/>
      <c r="B55" s="183" t="s">
        <v>68</v>
      </c>
      <c r="C55" s="184" t="s">
        <v>69</v>
      </c>
      <c r="D55" s="185"/>
      <c r="E55" s="185"/>
      <c r="F55" s="192" t="s">
        <v>26</v>
      </c>
      <c r="G55" s="193"/>
      <c r="H55" s="193"/>
      <c r="I55" s="193">
        <f>'SO 01 01 Pol'!G148</f>
        <v>0</v>
      </c>
      <c r="J55" s="189" t="str">
        <f>IF(I76=0,"",I55/I76*100)</f>
        <v/>
      </c>
    </row>
    <row r="56" spans="1:10" ht="36.75" customHeight="1" x14ac:dyDescent="0.3">
      <c r="A56" s="178"/>
      <c r="B56" s="183" t="s">
        <v>70</v>
      </c>
      <c r="C56" s="184" t="s">
        <v>71</v>
      </c>
      <c r="D56" s="185"/>
      <c r="E56" s="185"/>
      <c r="F56" s="192" t="s">
        <v>26</v>
      </c>
      <c r="G56" s="193"/>
      <c r="H56" s="193"/>
      <c r="I56" s="193">
        <f>'SO 01 01 Pol'!G177</f>
        <v>0</v>
      </c>
      <c r="J56" s="189" t="str">
        <f>IF(I76=0,"",I56/I76*100)</f>
        <v/>
      </c>
    </row>
    <row r="57" spans="1:10" ht="36.75" customHeight="1" x14ac:dyDescent="0.3">
      <c r="A57" s="178"/>
      <c r="B57" s="183" t="s">
        <v>72</v>
      </c>
      <c r="C57" s="184" t="s">
        <v>73</v>
      </c>
      <c r="D57" s="185"/>
      <c r="E57" s="185"/>
      <c r="F57" s="192" t="s">
        <v>26</v>
      </c>
      <c r="G57" s="193"/>
      <c r="H57" s="193"/>
      <c r="I57" s="193">
        <f>'SO 01 01 Pol'!G188</f>
        <v>0</v>
      </c>
      <c r="J57" s="189" t="str">
        <f>IF(I76=0,"",I57/I76*100)</f>
        <v/>
      </c>
    </row>
    <row r="58" spans="1:10" ht="36.75" customHeight="1" x14ac:dyDescent="0.3">
      <c r="A58" s="178"/>
      <c r="B58" s="183" t="s">
        <v>74</v>
      </c>
      <c r="C58" s="184" t="s">
        <v>75</v>
      </c>
      <c r="D58" s="185"/>
      <c r="E58" s="185"/>
      <c r="F58" s="192" t="s">
        <v>26</v>
      </c>
      <c r="G58" s="193"/>
      <c r="H58" s="193"/>
      <c r="I58" s="193">
        <f>'SO 01 01 Pol'!G209</f>
        <v>0</v>
      </c>
      <c r="J58" s="189" t="str">
        <f>IF(I76=0,"",I58/I76*100)</f>
        <v/>
      </c>
    </row>
    <row r="59" spans="1:10" ht="36.75" customHeight="1" x14ac:dyDescent="0.3">
      <c r="A59" s="178"/>
      <c r="B59" s="183" t="s">
        <v>76</v>
      </c>
      <c r="C59" s="184" t="s">
        <v>77</v>
      </c>
      <c r="D59" s="185"/>
      <c r="E59" s="185"/>
      <c r="F59" s="192" t="s">
        <v>26</v>
      </c>
      <c r="G59" s="193"/>
      <c r="H59" s="193"/>
      <c r="I59" s="193">
        <f>'SO 01 01 Pol'!G213</f>
        <v>0</v>
      </c>
      <c r="J59" s="189" t="str">
        <f>IF(I76=0,"",I59/I76*100)</f>
        <v/>
      </c>
    </row>
    <row r="60" spans="1:10" ht="36.75" customHeight="1" x14ac:dyDescent="0.3">
      <c r="A60" s="178"/>
      <c r="B60" s="183" t="s">
        <v>78</v>
      </c>
      <c r="C60" s="184" t="s">
        <v>79</v>
      </c>
      <c r="D60" s="185"/>
      <c r="E60" s="185"/>
      <c r="F60" s="192" t="s">
        <v>26</v>
      </c>
      <c r="G60" s="193"/>
      <c r="H60" s="193"/>
      <c r="I60" s="193">
        <f>'SO 01 01 Pol'!G226</f>
        <v>0</v>
      </c>
      <c r="J60" s="189" t="str">
        <f>IF(I76=0,"",I60/I76*100)</f>
        <v/>
      </c>
    </row>
    <row r="61" spans="1:10" ht="36.75" customHeight="1" x14ac:dyDescent="0.3">
      <c r="A61" s="178"/>
      <c r="B61" s="183" t="s">
        <v>80</v>
      </c>
      <c r="C61" s="184" t="s">
        <v>81</v>
      </c>
      <c r="D61" s="185"/>
      <c r="E61" s="185"/>
      <c r="F61" s="192" t="s">
        <v>26</v>
      </c>
      <c r="G61" s="193"/>
      <c r="H61" s="193"/>
      <c r="I61" s="193">
        <f>'SO 01 01 Pol'!G228</f>
        <v>0</v>
      </c>
      <c r="J61" s="189" t="str">
        <f>IF(I76=0,"",I61/I76*100)</f>
        <v/>
      </c>
    </row>
    <row r="62" spans="1:10" ht="36.75" customHeight="1" x14ac:dyDescent="0.3">
      <c r="A62" s="178"/>
      <c r="B62" s="183" t="s">
        <v>82</v>
      </c>
      <c r="C62" s="184" t="s">
        <v>83</v>
      </c>
      <c r="D62" s="185"/>
      <c r="E62" s="185"/>
      <c r="F62" s="192" t="s">
        <v>26</v>
      </c>
      <c r="G62" s="193"/>
      <c r="H62" s="193"/>
      <c r="I62" s="193">
        <f>'SO 01 01 Pol'!G244</f>
        <v>0</v>
      </c>
      <c r="J62" s="189" t="str">
        <f>IF(I76=0,"",I62/I76*100)</f>
        <v/>
      </c>
    </row>
    <row r="63" spans="1:10" ht="36.75" customHeight="1" x14ac:dyDescent="0.3">
      <c r="A63" s="178"/>
      <c r="B63" s="183" t="s">
        <v>84</v>
      </c>
      <c r="C63" s="184" t="s">
        <v>85</v>
      </c>
      <c r="D63" s="185"/>
      <c r="E63" s="185"/>
      <c r="F63" s="192" t="s">
        <v>27</v>
      </c>
      <c r="G63" s="193"/>
      <c r="H63" s="193"/>
      <c r="I63" s="193">
        <f>'SO 01 01 Pol'!G246</f>
        <v>0</v>
      </c>
      <c r="J63" s="189" t="str">
        <f>IF(I76=0,"",I63/I76*100)</f>
        <v/>
      </c>
    </row>
    <row r="64" spans="1:10" ht="36.75" customHeight="1" x14ac:dyDescent="0.3">
      <c r="A64" s="178"/>
      <c r="B64" s="183" t="s">
        <v>86</v>
      </c>
      <c r="C64" s="184" t="s">
        <v>87</v>
      </c>
      <c r="D64" s="185"/>
      <c r="E64" s="185"/>
      <c r="F64" s="192" t="s">
        <v>27</v>
      </c>
      <c r="G64" s="193"/>
      <c r="H64" s="193"/>
      <c r="I64" s="193">
        <f>'SO 01 01 Pol'!G260</f>
        <v>0</v>
      </c>
      <c r="J64" s="189" t="str">
        <f>IF(I76=0,"",I64/I76*100)</f>
        <v/>
      </c>
    </row>
    <row r="65" spans="1:10" ht="36.75" customHeight="1" x14ac:dyDescent="0.3">
      <c r="A65" s="178"/>
      <c r="B65" s="183" t="s">
        <v>88</v>
      </c>
      <c r="C65" s="184" t="s">
        <v>89</v>
      </c>
      <c r="D65" s="185"/>
      <c r="E65" s="185"/>
      <c r="F65" s="192" t="s">
        <v>27</v>
      </c>
      <c r="G65" s="193"/>
      <c r="H65" s="193"/>
      <c r="I65" s="193">
        <f>'SO 01 01 Pol'!G311</f>
        <v>0</v>
      </c>
      <c r="J65" s="189" t="str">
        <f>IF(I76=0,"",I65/I76*100)</f>
        <v/>
      </c>
    </row>
    <row r="66" spans="1:10" ht="36.75" customHeight="1" x14ac:dyDescent="0.3">
      <c r="A66" s="178"/>
      <c r="B66" s="183" t="s">
        <v>90</v>
      </c>
      <c r="C66" s="184" t="s">
        <v>91</v>
      </c>
      <c r="D66" s="185"/>
      <c r="E66" s="185"/>
      <c r="F66" s="192" t="s">
        <v>27</v>
      </c>
      <c r="G66" s="193"/>
      <c r="H66" s="193"/>
      <c r="I66" s="193">
        <f>'SO 01 01 Pol'!G342</f>
        <v>0</v>
      </c>
      <c r="J66" s="189" t="str">
        <f>IF(I76=0,"",I66/I76*100)</f>
        <v/>
      </c>
    </row>
    <row r="67" spans="1:10" ht="36.75" customHeight="1" x14ac:dyDescent="0.3">
      <c r="A67" s="178"/>
      <c r="B67" s="183" t="s">
        <v>92</v>
      </c>
      <c r="C67" s="184" t="s">
        <v>93</v>
      </c>
      <c r="D67" s="185"/>
      <c r="E67" s="185"/>
      <c r="F67" s="192" t="s">
        <v>27</v>
      </c>
      <c r="G67" s="193"/>
      <c r="H67" s="193"/>
      <c r="I67" s="193">
        <f>'SO 01 01 Pol'!G352</f>
        <v>0</v>
      </c>
      <c r="J67" s="189" t="str">
        <f>IF(I76=0,"",I67/I76*100)</f>
        <v/>
      </c>
    </row>
    <row r="68" spans="1:10" ht="36.75" customHeight="1" x14ac:dyDescent="0.3">
      <c r="A68" s="178"/>
      <c r="B68" s="183" t="s">
        <v>94</v>
      </c>
      <c r="C68" s="184" t="s">
        <v>95</v>
      </c>
      <c r="D68" s="185"/>
      <c r="E68" s="185"/>
      <c r="F68" s="192" t="s">
        <v>27</v>
      </c>
      <c r="G68" s="193"/>
      <c r="H68" s="193"/>
      <c r="I68" s="193">
        <f>'SO 01 01 Pol'!G370</f>
        <v>0</v>
      </c>
      <c r="J68" s="189" t="str">
        <f>IF(I76=0,"",I68/I76*100)</f>
        <v/>
      </c>
    </row>
    <row r="69" spans="1:10" ht="36.75" customHeight="1" x14ac:dyDescent="0.3">
      <c r="A69" s="178"/>
      <c r="B69" s="183" t="s">
        <v>96</v>
      </c>
      <c r="C69" s="184" t="s">
        <v>97</v>
      </c>
      <c r="D69" s="185"/>
      <c r="E69" s="185"/>
      <c r="F69" s="192" t="s">
        <v>27</v>
      </c>
      <c r="G69" s="193"/>
      <c r="H69" s="193"/>
      <c r="I69" s="193">
        <f>'SO 01 01 Pol'!G374</f>
        <v>0</v>
      </c>
      <c r="J69" s="189" t="str">
        <f>IF(I76=0,"",I69/I76*100)</f>
        <v/>
      </c>
    </row>
    <row r="70" spans="1:10" ht="36.75" customHeight="1" x14ac:dyDescent="0.3">
      <c r="A70" s="178"/>
      <c r="B70" s="183" t="s">
        <v>98</v>
      </c>
      <c r="C70" s="184" t="s">
        <v>99</v>
      </c>
      <c r="D70" s="185"/>
      <c r="E70" s="185"/>
      <c r="F70" s="192" t="s">
        <v>27</v>
      </c>
      <c r="G70" s="193"/>
      <c r="H70" s="193"/>
      <c r="I70" s="193">
        <f>'SO 01 01 Pol'!G424</f>
        <v>0</v>
      </c>
      <c r="J70" s="189" t="str">
        <f>IF(I76=0,"",I70/I76*100)</f>
        <v/>
      </c>
    </row>
    <row r="71" spans="1:10" ht="36.75" customHeight="1" x14ac:dyDescent="0.3">
      <c r="A71" s="178"/>
      <c r="B71" s="183" t="s">
        <v>100</v>
      </c>
      <c r="C71" s="184" t="s">
        <v>101</v>
      </c>
      <c r="D71" s="185"/>
      <c r="E71" s="185"/>
      <c r="F71" s="192" t="s">
        <v>27</v>
      </c>
      <c r="G71" s="193"/>
      <c r="H71" s="193"/>
      <c r="I71" s="193">
        <f>'SO 01 01 Pol'!G430</f>
        <v>0</v>
      </c>
      <c r="J71" s="189" t="str">
        <f>IF(I76=0,"",I71/I76*100)</f>
        <v/>
      </c>
    </row>
    <row r="72" spans="1:10" ht="36.75" customHeight="1" x14ac:dyDescent="0.3">
      <c r="A72" s="178"/>
      <c r="B72" s="183" t="s">
        <v>102</v>
      </c>
      <c r="C72" s="184" t="s">
        <v>103</v>
      </c>
      <c r="D72" s="185"/>
      <c r="E72" s="185"/>
      <c r="F72" s="192" t="s">
        <v>27</v>
      </c>
      <c r="G72" s="193"/>
      <c r="H72" s="193"/>
      <c r="I72" s="193">
        <f>'SO 01 01 Pol'!G434</f>
        <v>0</v>
      </c>
      <c r="J72" s="189" t="str">
        <f>IF(I76=0,"",I72/I76*100)</f>
        <v/>
      </c>
    </row>
    <row r="73" spans="1:10" ht="36.75" customHeight="1" x14ac:dyDescent="0.3">
      <c r="A73" s="178"/>
      <c r="B73" s="183" t="s">
        <v>104</v>
      </c>
      <c r="C73" s="184" t="s">
        <v>105</v>
      </c>
      <c r="D73" s="185"/>
      <c r="E73" s="185"/>
      <c r="F73" s="192" t="s">
        <v>28</v>
      </c>
      <c r="G73" s="193"/>
      <c r="H73" s="193"/>
      <c r="I73" s="193">
        <f>'SO 01 01 Pol'!G439</f>
        <v>0</v>
      </c>
      <c r="J73" s="189" t="str">
        <f>IF(I76=0,"",I73/I76*100)</f>
        <v/>
      </c>
    </row>
    <row r="74" spans="1:10" ht="36.75" customHeight="1" x14ac:dyDescent="0.3">
      <c r="A74" s="178"/>
      <c r="B74" s="183" t="s">
        <v>106</v>
      </c>
      <c r="C74" s="184" t="s">
        <v>107</v>
      </c>
      <c r="D74" s="185"/>
      <c r="E74" s="185"/>
      <c r="F74" s="192" t="s">
        <v>108</v>
      </c>
      <c r="G74" s="193"/>
      <c r="H74" s="193"/>
      <c r="I74" s="193">
        <f>'SO 01 01 Pol'!G441</f>
        <v>0</v>
      </c>
      <c r="J74" s="189" t="str">
        <f>IF(I76=0,"",I74/I76*100)</f>
        <v/>
      </c>
    </row>
    <row r="75" spans="1:10" ht="36.75" customHeight="1" x14ac:dyDescent="0.3">
      <c r="A75" s="178"/>
      <c r="B75" s="183" t="s">
        <v>109</v>
      </c>
      <c r="C75" s="184" t="s">
        <v>29</v>
      </c>
      <c r="D75" s="185"/>
      <c r="E75" s="185"/>
      <c r="F75" s="192" t="s">
        <v>109</v>
      </c>
      <c r="G75" s="193"/>
      <c r="H75" s="193"/>
      <c r="I75" s="193">
        <f>'SO 01 01 Pol'!G467</f>
        <v>0</v>
      </c>
      <c r="J75" s="189" t="str">
        <f>IF(I76=0,"",I75/I76*100)</f>
        <v/>
      </c>
    </row>
    <row r="76" spans="1:10" ht="25.5" customHeight="1" x14ac:dyDescent="0.3">
      <c r="A76" s="179"/>
      <c r="B76" s="186" t="s">
        <v>1</v>
      </c>
      <c r="C76" s="187"/>
      <c r="D76" s="188"/>
      <c r="E76" s="188"/>
      <c r="F76" s="194"/>
      <c r="G76" s="195"/>
      <c r="H76" s="195"/>
      <c r="I76" s="195">
        <f>SUM(I49:I75)</f>
        <v>0</v>
      </c>
      <c r="J76" s="190">
        <f>SUM(J49:J75)</f>
        <v>0</v>
      </c>
    </row>
    <row r="77" spans="1:10" x14ac:dyDescent="0.3">
      <c r="F77" s="135"/>
      <c r="G77" s="135"/>
      <c r="H77" s="135"/>
      <c r="I77" s="135"/>
      <c r="J77" s="191"/>
    </row>
    <row r="78" spans="1:10" x14ac:dyDescent="0.3">
      <c r="F78" s="135"/>
      <c r="G78" s="135"/>
      <c r="H78" s="135"/>
      <c r="I78" s="135"/>
      <c r="J78" s="191"/>
    </row>
    <row r="79" spans="1:10" x14ac:dyDescent="0.3">
      <c r="F79" s="135"/>
      <c r="G79" s="135"/>
      <c r="H79" s="135"/>
      <c r="I79" s="135"/>
      <c r="J79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FD399-2825-4DED-9592-EBB5A463810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111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112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112</v>
      </c>
      <c r="AG3" t="s">
        <v>113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114</v>
      </c>
    </row>
    <row r="5" spans="1:60" x14ac:dyDescent="0.3">
      <c r="D5" s="10"/>
    </row>
    <row r="6" spans="1:60" ht="37.299999999999997" x14ac:dyDescent="0.3">
      <c r="A6" s="208" t="s">
        <v>115</v>
      </c>
      <c r="B6" s="210" t="s">
        <v>116</v>
      </c>
      <c r="C6" s="210" t="s">
        <v>117</v>
      </c>
      <c r="D6" s="209" t="s">
        <v>118</v>
      </c>
      <c r="E6" s="208" t="s">
        <v>119</v>
      </c>
      <c r="F6" s="207" t="s">
        <v>120</v>
      </c>
      <c r="G6" s="208" t="s">
        <v>31</v>
      </c>
      <c r="H6" s="211" t="s">
        <v>32</v>
      </c>
      <c r="I6" s="211" t="s">
        <v>121</v>
      </c>
      <c r="J6" s="211" t="s">
        <v>33</v>
      </c>
      <c r="K6" s="211" t="s">
        <v>122</v>
      </c>
      <c r="L6" s="211" t="s">
        <v>123</v>
      </c>
      <c r="M6" s="211" t="s">
        <v>124</v>
      </c>
      <c r="N6" s="211" t="s">
        <v>125</v>
      </c>
      <c r="O6" s="211" t="s">
        <v>126</v>
      </c>
      <c r="P6" s="211" t="s">
        <v>127</v>
      </c>
      <c r="Q6" s="211" t="s">
        <v>128</v>
      </c>
      <c r="R6" s="211" t="s">
        <v>129</v>
      </c>
      <c r="S6" s="211" t="s">
        <v>130</v>
      </c>
      <c r="T6" s="211" t="s">
        <v>131</v>
      </c>
      <c r="U6" s="211" t="s">
        <v>132</v>
      </c>
      <c r="V6" s="211" t="s">
        <v>133</v>
      </c>
      <c r="W6" s="211" t="s">
        <v>134</v>
      </c>
      <c r="X6" s="211" t="s">
        <v>135</v>
      </c>
      <c r="Y6" s="211" t="s">
        <v>136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4" t="s">
        <v>137</v>
      </c>
      <c r="B8" s="245" t="s">
        <v>56</v>
      </c>
      <c r="C8" s="267" t="s">
        <v>57</v>
      </c>
      <c r="D8" s="246"/>
      <c r="E8" s="247"/>
      <c r="F8" s="248"/>
      <c r="G8" s="249">
        <f>SUMIF(AG9:AG28,"&lt;&gt;NOR",G9:G28)</f>
        <v>0</v>
      </c>
      <c r="H8" s="243"/>
      <c r="I8" s="243">
        <f>SUM(I9:I28)</f>
        <v>0</v>
      </c>
      <c r="J8" s="243"/>
      <c r="K8" s="243">
        <f>SUM(K9:K28)</f>
        <v>0</v>
      </c>
      <c r="L8" s="243"/>
      <c r="M8" s="243">
        <f>SUM(M9:M28)</f>
        <v>0</v>
      </c>
      <c r="N8" s="242"/>
      <c r="O8" s="242">
        <f>SUM(O9:O28)</f>
        <v>0</v>
      </c>
      <c r="P8" s="242"/>
      <c r="Q8" s="242">
        <f>SUM(Q9:Q28)</f>
        <v>13.95</v>
      </c>
      <c r="R8" s="243"/>
      <c r="S8" s="243"/>
      <c r="T8" s="243"/>
      <c r="U8" s="243"/>
      <c r="V8" s="243">
        <f>SUM(V9:V28)</f>
        <v>235.28</v>
      </c>
      <c r="W8" s="243"/>
      <c r="X8" s="243"/>
      <c r="Y8" s="243"/>
      <c r="AG8" t="s">
        <v>138</v>
      </c>
    </row>
    <row r="9" spans="1:60" outlineLevel="1" x14ac:dyDescent="0.3">
      <c r="A9" s="257">
        <v>1</v>
      </c>
      <c r="B9" s="258" t="s">
        <v>139</v>
      </c>
      <c r="C9" s="268" t="s">
        <v>140</v>
      </c>
      <c r="D9" s="259" t="s">
        <v>141</v>
      </c>
      <c r="E9" s="260">
        <v>21.4</v>
      </c>
      <c r="F9" s="261"/>
      <c r="G9" s="262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0.22</v>
      </c>
      <c r="Q9" s="232">
        <f>ROUND(E9*P9,2)</f>
        <v>4.71</v>
      </c>
      <c r="R9" s="233"/>
      <c r="S9" s="233" t="s">
        <v>142</v>
      </c>
      <c r="T9" s="233" t="s">
        <v>142</v>
      </c>
      <c r="U9" s="233">
        <v>0.375</v>
      </c>
      <c r="V9" s="233">
        <f>ROUND(E9*U9,2)</f>
        <v>8.0299999999999994</v>
      </c>
      <c r="W9" s="233"/>
      <c r="X9" s="233" t="s">
        <v>143</v>
      </c>
      <c r="Y9" s="233" t="s">
        <v>144</v>
      </c>
      <c r="Z9" s="212"/>
      <c r="AA9" s="212"/>
      <c r="AB9" s="212"/>
      <c r="AC9" s="212"/>
      <c r="AD9" s="212"/>
      <c r="AE9" s="212"/>
      <c r="AF9" s="212"/>
      <c r="AG9" s="212" t="s">
        <v>145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3">
      <c r="A10" s="257">
        <v>2</v>
      </c>
      <c r="B10" s="258" t="s">
        <v>146</v>
      </c>
      <c r="C10" s="268" t="s">
        <v>147</v>
      </c>
      <c r="D10" s="259" t="s">
        <v>141</v>
      </c>
      <c r="E10" s="260">
        <v>21.4</v>
      </c>
      <c r="F10" s="261"/>
      <c r="G10" s="262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2">
        <v>0</v>
      </c>
      <c r="O10" s="232">
        <f>ROUND(E10*N10,2)</f>
        <v>0</v>
      </c>
      <c r="P10" s="232">
        <v>0.432</v>
      </c>
      <c r="Q10" s="232">
        <f>ROUND(E10*P10,2)</f>
        <v>9.24</v>
      </c>
      <c r="R10" s="233"/>
      <c r="S10" s="233" t="s">
        <v>142</v>
      </c>
      <c r="T10" s="233" t="s">
        <v>142</v>
      </c>
      <c r="U10" s="233">
        <v>1.395</v>
      </c>
      <c r="V10" s="233">
        <f>ROUND(E10*U10,2)</f>
        <v>29.85</v>
      </c>
      <c r="W10" s="233"/>
      <c r="X10" s="233" t="s">
        <v>143</v>
      </c>
      <c r="Y10" s="233" t="s">
        <v>144</v>
      </c>
      <c r="Z10" s="212"/>
      <c r="AA10" s="212"/>
      <c r="AB10" s="212"/>
      <c r="AC10" s="212"/>
      <c r="AD10" s="212"/>
      <c r="AE10" s="212"/>
      <c r="AF10" s="212"/>
      <c r="AG10" s="212" t="s">
        <v>145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51">
        <v>3</v>
      </c>
      <c r="B11" s="252" t="s">
        <v>148</v>
      </c>
      <c r="C11" s="269" t="s">
        <v>149</v>
      </c>
      <c r="D11" s="253" t="s">
        <v>150</v>
      </c>
      <c r="E11" s="254">
        <v>13.6</v>
      </c>
      <c r="F11" s="255"/>
      <c r="G11" s="256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3"/>
      <c r="S11" s="233" t="s">
        <v>142</v>
      </c>
      <c r="T11" s="233" t="s">
        <v>142</v>
      </c>
      <c r="U11" s="233">
        <v>4.6550000000000002</v>
      </c>
      <c r="V11" s="233">
        <f>ROUND(E11*U11,2)</f>
        <v>63.31</v>
      </c>
      <c r="W11" s="233"/>
      <c r="X11" s="233" t="s">
        <v>143</v>
      </c>
      <c r="Y11" s="233" t="s">
        <v>144</v>
      </c>
      <c r="Z11" s="212"/>
      <c r="AA11" s="212"/>
      <c r="AB11" s="212"/>
      <c r="AC11" s="212"/>
      <c r="AD11" s="212"/>
      <c r="AE11" s="212"/>
      <c r="AF11" s="212"/>
      <c r="AG11" s="212" t="s">
        <v>145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70" t="s">
        <v>151</v>
      </c>
      <c r="D12" s="235"/>
      <c r="E12" s="236">
        <v>13.6</v>
      </c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152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51">
        <v>4</v>
      </c>
      <c r="B13" s="252" t="s">
        <v>153</v>
      </c>
      <c r="C13" s="269" t="s">
        <v>154</v>
      </c>
      <c r="D13" s="253" t="s">
        <v>150</v>
      </c>
      <c r="E13" s="254">
        <v>7.84</v>
      </c>
      <c r="F13" s="255"/>
      <c r="G13" s="256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3"/>
      <c r="S13" s="233" t="s">
        <v>142</v>
      </c>
      <c r="T13" s="233" t="s">
        <v>142</v>
      </c>
      <c r="U13" s="233">
        <v>0.01</v>
      </c>
      <c r="V13" s="233">
        <f>ROUND(E13*U13,2)</f>
        <v>0.08</v>
      </c>
      <c r="W13" s="233"/>
      <c r="X13" s="233" t="s">
        <v>143</v>
      </c>
      <c r="Y13" s="233" t="s">
        <v>144</v>
      </c>
      <c r="Z13" s="212"/>
      <c r="AA13" s="212"/>
      <c r="AB13" s="212"/>
      <c r="AC13" s="212"/>
      <c r="AD13" s="212"/>
      <c r="AE13" s="212"/>
      <c r="AF13" s="212"/>
      <c r="AG13" s="212" t="s">
        <v>145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3">
      <c r="A14" s="229"/>
      <c r="B14" s="230"/>
      <c r="C14" s="270" t="s">
        <v>155</v>
      </c>
      <c r="D14" s="235"/>
      <c r="E14" s="236">
        <v>7.84</v>
      </c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2"/>
      <c r="AA14" s="212"/>
      <c r="AB14" s="212"/>
      <c r="AC14" s="212"/>
      <c r="AD14" s="212"/>
      <c r="AE14" s="212"/>
      <c r="AF14" s="212"/>
      <c r="AG14" s="212" t="s">
        <v>152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51">
        <v>5</v>
      </c>
      <c r="B15" s="252" t="s">
        <v>156</v>
      </c>
      <c r="C15" s="269" t="s">
        <v>157</v>
      </c>
      <c r="D15" s="253" t="s">
        <v>150</v>
      </c>
      <c r="E15" s="254">
        <v>156.80000000000001</v>
      </c>
      <c r="F15" s="255"/>
      <c r="G15" s="256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3"/>
      <c r="S15" s="233" t="s">
        <v>142</v>
      </c>
      <c r="T15" s="233" t="s">
        <v>142</v>
      </c>
      <c r="U15" s="233">
        <v>0</v>
      </c>
      <c r="V15" s="233">
        <f>ROUND(E15*U15,2)</f>
        <v>0</v>
      </c>
      <c r="W15" s="233"/>
      <c r="X15" s="233" t="s">
        <v>143</v>
      </c>
      <c r="Y15" s="233" t="s">
        <v>144</v>
      </c>
      <c r="Z15" s="212"/>
      <c r="AA15" s="212"/>
      <c r="AB15" s="212"/>
      <c r="AC15" s="212"/>
      <c r="AD15" s="212"/>
      <c r="AE15" s="212"/>
      <c r="AF15" s="212"/>
      <c r="AG15" s="212" t="s">
        <v>145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70" t="s">
        <v>158</v>
      </c>
      <c r="D16" s="235"/>
      <c r="E16" s="236">
        <v>156.80000000000001</v>
      </c>
      <c r="F16" s="233"/>
      <c r="G16" s="233"/>
      <c r="H16" s="233"/>
      <c r="I16" s="233"/>
      <c r="J16" s="233"/>
      <c r="K16" s="233"/>
      <c r="L16" s="233"/>
      <c r="M16" s="233"/>
      <c r="N16" s="232"/>
      <c r="O16" s="232"/>
      <c r="P16" s="232"/>
      <c r="Q16" s="232"/>
      <c r="R16" s="233"/>
      <c r="S16" s="233"/>
      <c r="T16" s="233"/>
      <c r="U16" s="233"/>
      <c r="V16" s="233"/>
      <c r="W16" s="233"/>
      <c r="X16" s="233"/>
      <c r="Y16" s="233"/>
      <c r="Z16" s="212"/>
      <c r="AA16" s="212"/>
      <c r="AB16" s="212"/>
      <c r="AC16" s="212"/>
      <c r="AD16" s="212"/>
      <c r="AE16" s="212"/>
      <c r="AF16" s="212"/>
      <c r="AG16" s="212" t="s">
        <v>152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0.6" outlineLevel="1" x14ac:dyDescent="0.3">
      <c r="A17" s="251">
        <v>6</v>
      </c>
      <c r="B17" s="252" t="s">
        <v>159</v>
      </c>
      <c r="C17" s="269" t="s">
        <v>160</v>
      </c>
      <c r="D17" s="253" t="s">
        <v>150</v>
      </c>
      <c r="E17" s="254">
        <v>19.36</v>
      </c>
      <c r="F17" s="255"/>
      <c r="G17" s="256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3"/>
      <c r="S17" s="233" t="s">
        <v>142</v>
      </c>
      <c r="T17" s="233" t="s">
        <v>142</v>
      </c>
      <c r="U17" s="233">
        <v>0.67</v>
      </c>
      <c r="V17" s="233">
        <f>ROUND(E17*U17,2)</f>
        <v>12.97</v>
      </c>
      <c r="W17" s="233"/>
      <c r="X17" s="233" t="s">
        <v>143</v>
      </c>
      <c r="Y17" s="233" t="s">
        <v>144</v>
      </c>
      <c r="Z17" s="212"/>
      <c r="AA17" s="212"/>
      <c r="AB17" s="212"/>
      <c r="AC17" s="212"/>
      <c r="AD17" s="212"/>
      <c r="AE17" s="212"/>
      <c r="AF17" s="212"/>
      <c r="AG17" s="212" t="s">
        <v>145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3">
      <c r="A18" s="229"/>
      <c r="B18" s="230"/>
      <c r="C18" s="270" t="s">
        <v>161</v>
      </c>
      <c r="D18" s="235"/>
      <c r="E18" s="236">
        <v>11.52</v>
      </c>
      <c r="F18" s="233"/>
      <c r="G18" s="233"/>
      <c r="H18" s="233"/>
      <c r="I18" s="233"/>
      <c r="J18" s="233"/>
      <c r="K18" s="233"/>
      <c r="L18" s="233"/>
      <c r="M18" s="233"/>
      <c r="N18" s="232"/>
      <c r="O18" s="232"/>
      <c r="P18" s="232"/>
      <c r="Q18" s="232"/>
      <c r="R18" s="233"/>
      <c r="S18" s="233"/>
      <c r="T18" s="233"/>
      <c r="U18" s="233"/>
      <c r="V18" s="233"/>
      <c r="W18" s="233"/>
      <c r="X18" s="233"/>
      <c r="Y18" s="233"/>
      <c r="Z18" s="212"/>
      <c r="AA18" s="212"/>
      <c r="AB18" s="212"/>
      <c r="AC18" s="212"/>
      <c r="AD18" s="212"/>
      <c r="AE18" s="212"/>
      <c r="AF18" s="212"/>
      <c r="AG18" s="212" t="s">
        <v>152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0.6" outlineLevel="3" x14ac:dyDescent="0.3">
      <c r="A19" s="229"/>
      <c r="B19" s="230"/>
      <c r="C19" s="270" t="s">
        <v>162</v>
      </c>
      <c r="D19" s="235"/>
      <c r="E19" s="236">
        <v>7.84</v>
      </c>
      <c r="F19" s="233"/>
      <c r="G19" s="233"/>
      <c r="H19" s="233"/>
      <c r="I19" s="233"/>
      <c r="J19" s="233"/>
      <c r="K19" s="233"/>
      <c r="L19" s="233"/>
      <c r="M19" s="233"/>
      <c r="N19" s="232"/>
      <c r="O19" s="232"/>
      <c r="P19" s="232"/>
      <c r="Q19" s="232"/>
      <c r="R19" s="233"/>
      <c r="S19" s="233"/>
      <c r="T19" s="233"/>
      <c r="U19" s="233"/>
      <c r="V19" s="233"/>
      <c r="W19" s="233"/>
      <c r="X19" s="233"/>
      <c r="Y19" s="233"/>
      <c r="Z19" s="212"/>
      <c r="AA19" s="212"/>
      <c r="AB19" s="212"/>
      <c r="AC19" s="212"/>
      <c r="AD19" s="212"/>
      <c r="AE19" s="212"/>
      <c r="AF19" s="212"/>
      <c r="AG19" s="212" t="s">
        <v>152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0.6" outlineLevel="1" x14ac:dyDescent="0.3">
      <c r="A20" s="251">
        <v>7</v>
      </c>
      <c r="B20" s="252" t="s">
        <v>163</v>
      </c>
      <c r="C20" s="269" t="s">
        <v>164</v>
      </c>
      <c r="D20" s="253" t="s">
        <v>150</v>
      </c>
      <c r="E20" s="254">
        <v>148.96</v>
      </c>
      <c r="F20" s="255"/>
      <c r="G20" s="256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3"/>
      <c r="S20" s="233" t="s">
        <v>142</v>
      </c>
      <c r="T20" s="233" t="s">
        <v>142</v>
      </c>
      <c r="U20" s="233">
        <v>0.59099999999999997</v>
      </c>
      <c r="V20" s="233">
        <f>ROUND(E20*U20,2)</f>
        <v>88.04</v>
      </c>
      <c r="W20" s="233"/>
      <c r="X20" s="233" t="s">
        <v>143</v>
      </c>
      <c r="Y20" s="233" t="s">
        <v>144</v>
      </c>
      <c r="Z20" s="212"/>
      <c r="AA20" s="212"/>
      <c r="AB20" s="212"/>
      <c r="AC20" s="212"/>
      <c r="AD20" s="212"/>
      <c r="AE20" s="212"/>
      <c r="AF20" s="212"/>
      <c r="AG20" s="212" t="s">
        <v>145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0.6" outlineLevel="2" x14ac:dyDescent="0.3">
      <c r="A21" s="229"/>
      <c r="B21" s="230"/>
      <c r="C21" s="270" t="s">
        <v>165</v>
      </c>
      <c r="D21" s="235"/>
      <c r="E21" s="236">
        <v>148.96</v>
      </c>
      <c r="F21" s="233"/>
      <c r="G21" s="233"/>
      <c r="H21" s="233"/>
      <c r="I21" s="233"/>
      <c r="J21" s="233"/>
      <c r="K21" s="233"/>
      <c r="L21" s="233"/>
      <c r="M21" s="233"/>
      <c r="N21" s="232"/>
      <c r="O21" s="232"/>
      <c r="P21" s="232"/>
      <c r="Q21" s="232"/>
      <c r="R21" s="233"/>
      <c r="S21" s="233"/>
      <c r="T21" s="233"/>
      <c r="U21" s="233"/>
      <c r="V21" s="233"/>
      <c r="W21" s="233"/>
      <c r="X21" s="233"/>
      <c r="Y21" s="233"/>
      <c r="Z21" s="212"/>
      <c r="AA21" s="212"/>
      <c r="AB21" s="212"/>
      <c r="AC21" s="212"/>
      <c r="AD21" s="212"/>
      <c r="AE21" s="212"/>
      <c r="AF21" s="212"/>
      <c r="AG21" s="212" t="s">
        <v>152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3">
      <c r="A22" s="251">
        <v>8</v>
      </c>
      <c r="B22" s="252" t="s">
        <v>166</v>
      </c>
      <c r="C22" s="269" t="s">
        <v>167</v>
      </c>
      <c r="D22" s="253" t="s">
        <v>150</v>
      </c>
      <c r="E22" s="254">
        <v>13.6</v>
      </c>
      <c r="F22" s="255"/>
      <c r="G22" s="256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3"/>
      <c r="S22" s="233" t="s">
        <v>142</v>
      </c>
      <c r="T22" s="233" t="s">
        <v>142</v>
      </c>
      <c r="U22" s="233">
        <v>1.94</v>
      </c>
      <c r="V22" s="233">
        <f>ROUND(E22*U22,2)</f>
        <v>26.38</v>
      </c>
      <c r="W22" s="233"/>
      <c r="X22" s="233" t="s">
        <v>143</v>
      </c>
      <c r="Y22" s="233" t="s">
        <v>144</v>
      </c>
      <c r="Z22" s="212"/>
      <c r="AA22" s="212"/>
      <c r="AB22" s="212"/>
      <c r="AC22" s="212"/>
      <c r="AD22" s="212"/>
      <c r="AE22" s="212"/>
      <c r="AF22" s="212"/>
      <c r="AG22" s="212" t="s">
        <v>145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3">
      <c r="A23" s="229"/>
      <c r="B23" s="230"/>
      <c r="C23" s="270" t="s">
        <v>168</v>
      </c>
      <c r="D23" s="235"/>
      <c r="E23" s="236">
        <v>5.76</v>
      </c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2"/>
      <c r="AA23" s="212"/>
      <c r="AB23" s="212"/>
      <c r="AC23" s="212"/>
      <c r="AD23" s="212"/>
      <c r="AE23" s="212"/>
      <c r="AF23" s="212"/>
      <c r="AG23" s="212" t="s">
        <v>152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3">
      <c r="A24" s="229"/>
      <c r="B24" s="230"/>
      <c r="C24" s="270" t="s">
        <v>169</v>
      </c>
      <c r="D24" s="235"/>
      <c r="E24" s="236">
        <v>7.84</v>
      </c>
      <c r="F24" s="233"/>
      <c r="G24" s="233"/>
      <c r="H24" s="233"/>
      <c r="I24" s="233"/>
      <c r="J24" s="233"/>
      <c r="K24" s="233"/>
      <c r="L24" s="233"/>
      <c r="M24" s="233"/>
      <c r="N24" s="232"/>
      <c r="O24" s="232"/>
      <c r="P24" s="232"/>
      <c r="Q24" s="232"/>
      <c r="R24" s="233"/>
      <c r="S24" s="233"/>
      <c r="T24" s="233"/>
      <c r="U24" s="233"/>
      <c r="V24" s="233"/>
      <c r="W24" s="233"/>
      <c r="X24" s="233"/>
      <c r="Y24" s="233"/>
      <c r="Z24" s="212"/>
      <c r="AA24" s="212"/>
      <c r="AB24" s="212"/>
      <c r="AC24" s="212"/>
      <c r="AD24" s="212"/>
      <c r="AE24" s="212"/>
      <c r="AF24" s="212"/>
      <c r="AG24" s="212" t="s">
        <v>152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3">
      <c r="A25" s="251">
        <v>9</v>
      </c>
      <c r="B25" s="252" t="s">
        <v>170</v>
      </c>
      <c r="C25" s="269" t="s">
        <v>171</v>
      </c>
      <c r="D25" s="253" t="s">
        <v>150</v>
      </c>
      <c r="E25" s="254">
        <v>5.76</v>
      </c>
      <c r="F25" s="255"/>
      <c r="G25" s="256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3"/>
      <c r="S25" s="233" t="s">
        <v>142</v>
      </c>
      <c r="T25" s="233" t="s">
        <v>142</v>
      </c>
      <c r="U25" s="233">
        <v>1.1499999999999999</v>
      </c>
      <c r="V25" s="233">
        <f>ROUND(E25*U25,2)</f>
        <v>6.62</v>
      </c>
      <c r="W25" s="233"/>
      <c r="X25" s="233" t="s">
        <v>143</v>
      </c>
      <c r="Y25" s="233" t="s">
        <v>144</v>
      </c>
      <c r="Z25" s="212"/>
      <c r="AA25" s="212"/>
      <c r="AB25" s="212"/>
      <c r="AC25" s="212"/>
      <c r="AD25" s="212"/>
      <c r="AE25" s="212"/>
      <c r="AF25" s="212"/>
      <c r="AG25" s="212" t="s">
        <v>145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3">
      <c r="A26" s="229"/>
      <c r="B26" s="230"/>
      <c r="C26" s="270" t="s">
        <v>172</v>
      </c>
      <c r="D26" s="235"/>
      <c r="E26" s="236">
        <v>3.36</v>
      </c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2"/>
      <c r="AA26" s="212"/>
      <c r="AB26" s="212"/>
      <c r="AC26" s="212"/>
      <c r="AD26" s="212"/>
      <c r="AE26" s="212"/>
      <c r="AF26" s="212"/>
      <c r="AG26" s="212" t="s">
        <v>152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3">
      <c r="A27" s="229"/>
      <c r="B27" s="230"/>
      <c r="C27" s="270" t="s">
        <v>173</v>
      </c>
      <c r="D27" s="235"/>
      <c r="E27" s="236">
        <v>2.4</v>
      </c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2"/>
      <c r="AA27" s="212"/>
      <c r="AB27" s="212"/>
      <c r="AC27" s="212"/>
      <c r="AD27" s="212"/>
      <c r="AE27" s="212"/>
      <c r="AF27" s="212"/>
      <c r="AG27" s="212" t="s">
        <v>152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.6" outlineLevel="1" x14ac:dyDescent="0.3">
      <c r="A28" s="257">
        <v>10</v>
      </c>
      <c r="B28" s="258" t="s">
        <v>174</v>
      </c>
      <c r="C28" s="268" t="s">
        <v>175</v>
      </c>
      <c r="D28" s="259" t="s">
        <v>150</v>
      </c>
      <c r="E28" s="260">
        <v>7.84</v>
      </c>
      <c r="F28" s="261"/>
      <c r="G28" s="262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3"/>
      <c r="S28" s="233" t="s">
        <v>142</v>
      </c>
      <c r="T28" s="233" t="s">
        <v>142</v>
      </c>
      <c r="U28" s="233">
        <v>0</v>
      </c>
      <c r="V28" s="233">
        <f>ROUND(E28*U28,2)</f>
        <v>0</v>
      </c>
      <c r="W28" s="233"/>
      <c r="X28" s="233" t="s">
        <v>143</v>
      </c>
      <c r="Y28" s="233" t="s">
        <v>144</v>
      </c>
      <c r="Z28" s="212"/>
      <c r="AA28" s="212"/>
      <c r="AB28" s="212"/>
      <c r="AC28" s="212"/>
      <c r="AD28" s="212"/>
      <c r="AE28" s="212"/>
      <c r="AF28" s="212"/>
      <c r="AG28" s="212" t="s">
        <v>145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3">
      <c r="A29" s="244" t="s">
        <v>137</v>
      </c>
      <c r="B29" s="245" t="s">
        <v>58</v>
      </c>
      <c r="C29" s="267" t="s">
        <v>59</v>
      </c>
      <c r="D29" s="246"/>
      <c r="E29" s="247"/>
      <c r="F29" s="248"/>
      <c r="G29" s="249">
        <f>SUMIF(AG30:AG47,"&lt;&gt;NOR",G30:G47)</f>
        <v>0</v>
      </c>
      <c r="H29" s="243"/>
      <c r="I29" s="243">
        <f>SUM(I30:I47)</f>
        <v>0</v>
      </c>
      <c r="J29" s="243"/>
      <c r="K29" s="243">
        <f>SUM(K30:K47)</f>
        <v>0</v>
      </c>
      <c r="L29" s="243"/>
      <c r="M29" s="243">
        <f>SUM(M30:M47)</f>
        <v>0</v>
      </c>
      <c r="N29" s="242"/>
      <c r="O29" s="242">
        <f>SUM(O30:O47)</f>
        <v>12.25</v>
      </c>
      <c r="P29" s="242"/>
      <c r="Q29" s="242">
        <f>SUM(Q30:Q47)</f>
        <v>0</v>
      </c>
      <c r="R29" s="243"/>
      <c r="S29" s="243"/>
      <c r="T29" s="243"/>
      <c r="U29" s="243"/>
      <c r="V29" s="243">
        <f>SUM(V30:V47)</f>
        <v>19.16</v>
      </c>
      <c r="W29" s="243"/>
      <c r="X29" s="243"/>
      <c r="Y29" s="243"/>
      <c r="AG29" t="s">
        <v>138</v>
      </c>
    </row>
    <row r="30" spans="1:60" outlineLevel="1" x14ac:dyDescent="0.3">
      <c r="A30" s="251">
        <v>11</v>
      </c>
      <c r="B30" s="252" t="s">
        <v>176</v>
      </c>
      <c r="C30" s="269" t="s">
        <v>177</v>
      </c>
      <c r="D30" s="253" t="s">
        <v>150</v>
      </c>
      <c r="E30" s="254">
        <v>0.64944000000000002</v>
      </c>
      <c r="F30" s="255"/>
      <c r="G30" s="256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2.5249999999999999</v>
      </c>
      <c r="O30" s="232">
        <f>ROUND(E30*N30,2)</f>
        <v>1.64</v>
      </c>
      <c r="P30" s="232">
        <v>0</v>
      </c>
      <c r="Q30" s="232">
        <f>ROUND(E30*P30,2)</f>
        <v>0</v>
      </c>
      <c r="R30" s="233"/>
      <c r="S30" s="233" t="s">
        <v>142</v>
      </c>
      <c r="T30" s="233" t="s">
        <v>142</v>
      </c>
      <c r="U30" s="233">
        <v>0.47699999999999998</v>
      </c>
      <c r="V30" s="233">
        <f>ROUND(E30*U30,2)</f>
        <v>0.31</v>
      </c>
      <c r="W30" s="233"/>
      <c r="X30" s="233" t="s">
        <v>143</v>
      </c>
      <c r="Y30" s="233" t="s">
        <v>144</v>
      </c>
      <c r="Z30" s="212"/>
      <c r="AA30" s="212"/>
      <c r="AB30" s="212"/>
      <c r="AC30" s="212"/>
      <c r="AD30" s="212"/>
      <c r="AE30" s="212"/>
      <c r="AF30" s="212"/>
      <c r="AG30" s="212" t="s">
        <v>145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3">
      <c r="A31" s="229"/>
      <c r="B31" s="230"/>
      <c r="C31" s="270" t="s">
        <v>178</v>
      </c>
      <c r="D31" s="235"/>
      <c r="E31" s="236">
        <v>0.64944000000000002</v>
      </c>
      <c r="F31" s="233"/>
      <c r="G31" s="233"/>
      <c r="H31" s="233"/>
      <c r="I31" s="233"/>
      <c r="J31" s="233"/>
      <c r="K31" s="233"/>
      <c r="L31" s="233"/>
      <c r="M31" s="233"/>
      <c r="N31" s="232"/>
      <c r="O31" s="232"/>
      <c r="P31" s="232"/>
      <c r="Q31" s="232"/>
      <c r="R31" s="233"/>
      <c r="S31" s="233"/>
      <c r="T31" s="233"/>
      <c r="U31" s="233"/>
      <c r="V31" s="233"/>
      <c r="W31" s="233"/>
      <c r="X31" s="233"/>
      <c r="Y31" s="233"/>
      <c r="Z31" s="212"/>
      <c r="AA31" s="212"/>
      <c r="AB31" s="212"/>
      <c r="AC31" s="212"/>
      <c r="AD31" s="212"/>
      <c r="AE31" s="212"/>
      <c r="AF31" s="212"/>
      <c r="AG31" s="212" t="s">
        <v>152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0.6" outlineLevel="1" x14ac:dyDescent="0.3">
      <c r="A32" s="251">
        <v>12</v>
      </c>
      <c r="B32" s="252" t="s">
        <v>179</v>
      </c>
      <c r="C32" s="269" t="s">
        <v>180</v>
      </c>
      <c r="D32" s="253" t="s">
        <v>150</v>
      </c>
      <c r="E32" s="254">
        <v>1.9483200000000001</v>
      </c>
      <c r="F32" s="255"/>
      <c r="G32" s="256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2.3936999999999999</v>
      </c>
      <c r="O32" s="232">
        <f>ROUND(E32*N32,2)</f>
        <v>4.66</v>
      </c>
      <c r="P32" s="232">
        <v>0</v>
      </c>
      <c r="Q32" s="232">
        <f>ROUND(E32*P32,2)</f>
        <v>0</v>
      </c>
      <c r="R32" s="233"/>
      <c r="S32" s="233" t="s">
        <v>142</v>
      </c>
      <c r="T32" s="233" t="s">
        <v>142</v>
      </c>
      <c r="U32" s="233">
        <v>0.48</v>
      </c>
      <c r="V32" s="233">
        <f>ROUND(E32*U32,2)</f>
        <v>0.94</v>
      </c>
      <c r="W32" s="233"/>
      <c r="X32" s="233" t="s">
        <v>143</v>
      </c>
      <c r="Y32" s="233" t="s">
        <v>144</v>
      </c>
      <c r="Z32" s="212"/>
      <c r="AA32" s="212"/>
      <c r="AB32" s="212"/>
      <c r="AC32" s="212"/>
      <c r="AD32" s="212"/>
      <c r="AE32" s="212"/>
      <c r="AF32" s="212"/>
      <c r="AG32" s="212" t="s">
        <v>145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3">
      <c r="A33" s="229"/>
      <c r="B33" s="230"/>
      <c r="C33" s="270" t="s">
        <v>181</v>
      </c>
      <c r="D33" s="235"/>
      <c r="E33" s="236">
        <v>1.9483200000000001</v>
      </c>
      <c r="F33" s="233"/>
      <c r="G33" s="233"/>
      <c r="H33" s="233"/>
      <c r="I33" s="233"/>
      <c r="J33" s="233"/>
      <c r="K33" s="233"/>
      <c r="L33" s="233"/>
      <c r="M33" s="233"/>
      <c r="N33" s="232"/>
      <c r="O33" s="232"/>
      <c r="P33" s="232"/>
      <c r="Q33" s="232"/>
      <c r="R33" s="233"/>
      <c r="S33" s="233"/>
      <c r="T33" s="233"/>
      <c r="U33" s="233"/>
      <c r="V33" s="233"/>
      <c r="W33" s="233"/>
      <c r="X33" s="233"/>
      <c r="Y33" s="233"/>
      <c r="Z33" s="212"/>
      <c r="AA33" s="212"/>
      <c r="AB33" s="212"/>
      <c r="AC33" s="212"/>
      <c r="AD33" s="212"/>
      <c r="AE33" s="212"/>
      <c r="AF33" s="212"/>
      <c r="AG33" s="212" t="s">
        <v>152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3">
      <c r="A34" s="251">
        <v>13</v>
      </c>
      <c r="B34" s="252" t="s">
        <v>182</v>
      </c>
      <c r="C34" s="269" t="s">
        <v>183</v>
      </c>
      <c r="D34" s="253" t="s">
        <v>141</v>
      </c>
      <c r="E34" s="254">
        <v>2.3220000000000001</v>
      </c>
      <c r="F34" s="255"/>
      <c r="G34" s="256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3.9190000000000003E-2</v>
      </c>
      <c r="O34" s="232">
        <f>ROUND(E34*N34,2)</f>
        <v>0.09</v>
      </c>
      <c r="P34" s="232">
        <v>0</v>
      </c>
      <c r="Q34" s="232">
        <f>ROUND(E34*P34,2)</f>
        <v>0</v>
      </c>
      <c r="R34" s="233"/>
      <c r="S34" s="233" t="s">
        <v>142</v>
      </c>
      <c r="T34" s="233" t="s">
        <v>142</v>
      </c>
      <c r="U34" s="233">
        <v>1.6</v>
      </c>
      <c r="V34" s="233">
        <f>ROUND(E34*U34,2)</f>
        <v>3.72</v>
      </c>
      <c r="W34" s="233"/>
      <c r="X34" s="233" t="s">
        <v>143</v>
      </c>
      <c r="Y34" s="233" t="s">
        <v>144</v>
      </c>
      <c r="Z34" s="212"/>
      <c r="AA34" s="212"/>
      <c r="AB34" s="212"/>
      <c r="AC34" s="212"/>
      <c r="AD34" s="212"/>
      <c r="AE34" s="212"/>
      <c r="AF34" s="212"/>
      <c r="AG34" s="212" t="s">
        <v>145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3">
      <c r="A35" s="229"/>
      <c r="B35" s="230"/>
      <c r="C35" s="270" t="s">
        <v>184</v>
      </c>
      <c r="D35" s="235"/>
      <c r="E35" s="236">
        <v>2.3220000000000001</v>
      </c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2"/>
      <c r="AA35" s="212"/>
      <c r="AB35" s="212"/>
      <c r="AC35" s="212"/>
      <c r="AD35" s="212"/>
      <c r="AE35" s="212"/>
      <c r="AF35" s="212"/>
      <c r="AG35" s="212" t="s">
        <v>152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3">
      <c r="A36" s="257">
        <v>14</v>
      </c>
      <c r="B36" s="258" t="s">
        <v>185</v>
      </c>
      <c r="C36" s="268" t="s">
        <v>186</v>
      </c>
      <c r="D36" s="259" t="s">
        <v>141</v>
      </c>
      <c r="E36" s="260">
        <v>2.3220000000000001</v>
      </c>
      <c r="F36" s="261"/>
      <c r="G36" s="262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3"/>
      <c r="S36" s="233" t="s">
        <v>142</v>
      </c>
      <c r="T36" s="233" t="s">
        <v>142</v>
      </c>
      <c r="U36" s="233">
        <v>0.32</v>
      </c>
      <c r="V36" s="233">
        <f>ROUND(E36*U36,2)</f>
        <v>0.74</v>
      </c>
      <c r="W36" s="233"/>
      <c r="X36" s="233" t="s">
        <v>143</v>
      </c>
      <c r="Y36" s="233" t="s">
        <v>144</v>
      </c>
      <c r="Z36" s="212"/>
      <c r="AA36" s="212"/>
      <c r="AB36" s="212"/>
      <c r="AC36" s="212"/>
      <c r="AD36" s="212"/>
      <c r="AE36" s="212"/>
      <c r="AF36" s="212"/>
      <c r="AG36" s="212" t="s">
        <v>145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6" outlineLevel="1" x14ac:dyDescent="0.3">
      <c r="A37" s="251">
        <v>15</v>
      </c>
      <c r="B37" s="252" t="s">
        <v>187</v>
      </c>
      <c r="C37" s="269" t="s">
        <v>188</v>
      </c>
      <c r="D37" s="253" t="s">
        <v>189</v>
      </c>
      <c r="E37" s="254">
        <v>0.10066</v>
      </c>
      <c r="F37" s="255"/>
      <c r="G37" s="256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2">
        <v>1.06812</v>
      </c>
      <c r="O37" s="232">
        <f>ROUND(E37*N37,2)</f>
        <v>0.11</v>
      </c>
      <c r="P37" s="232">
        <v>0</v>
      </c>
      <c r="Q37" s="232">
        <f>ROUND(E37*P37,2)</f>
        <v>0</v>
      </c>
      <c r="R37" s="233"/>
      <c r="S37" s="233" t="s">
        <v>142</v>
      </c>
      <c r="T37" s="233" t="s">
        <v>142</v>
      </c>
      <c r="U37" s="233">
        <v>15.23</v>
      </c>
      <c r="V37" s="233">
        <f>ROUND(E37*U37,2)</f>
        <v>1.53</v>
      </c>
      <c r="W37" s="233"/>
      <c r="X37" s="233" t="s">
        <v>143</v>
      </c>
      <c r="Y37" s="233" t="s">
        <v>144</v>
      </c>
      <c r="Z37" s="212"/>
      <c r="AA37" s="212"/>
      <c r="AB37" s="212"/>
      <c r="AC37" s="212"/>
      <c r="AD37" s="212"/>
      <c r="AE37" s="212"/>
      <c r="AF37" s="212"/>
      <c r="AG37" s="212" t="s">
        <v>145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3">
      <c r="A38" s="229"/>
      <c r="B38" s="230"/>
      <c r="C38" s="270" t="s">
        <v>190</v>
      </c>
      <c r="D38" s="235"/>
      <c r="E38" s="236">
        <v>0.10066</v>
      </c>
      <c r="F38" s="233"/>
      <c r="G38" s="233"/>
      <c r="H38" s="233"/>
      <c r="I38" s="233"/>
      <c r="J38" s="233"/>
      <c r="K38" s="233"/>
      <c r="L38" s="233"/>
      <c r="M38" s="233"/>
      <c r="N38" s="232"/>
      <c r="O38" s="232"/>
      <c r="P38" s="232"/>
      <c r="Q38" s="232"/>
      <c r="R38" s="233"/>
      <c r="S38" s="233"/>
      <c r="T38" s="233"/>
      <c r="U38" s="233"/>
      <c r="V38" s="233"/>
      <c r="W38" s="233"/>
      <c r="X38" s="233"/>
      <c r="Y38" s="233"/>
      <c r="Z38" s="212"/>
      <c r="AA38" s="212"/>
      <c r="AB38" s="212"/>
      <c r="AC38" s="212"/>
      <c r="AD38" s="212"/>
      <c r="AE38" s="212"/>
      <c r="AF38" s="212"/>
      <c r="AG38" s="212" t="s">
        <v>152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0.6" outlineLevel="1" x14ac:dyDescent="0.3">
      <c r="A39" s="251">
        <v>16</v>
      </c>
      <c r="B39" s="252" t="s">
        <v>191</v>
      </c>
      <c r="C39" s="269" t="s">
        <v>192</v>
      </c>
      <c r="D39" s="253" t="s">
        <v>141</v>
      </c>
      <c r="E39" s="254">
        <v>1.96</v>
      </c>
      <c r="F39" s="255"/>
      <c r="G39" s="256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2">
        <v>0.36499999999999999</v>
      </c>
      <c r="O39" s="232">
        <f>ROUND(E39*N39,2)</f>
        <v>0.72</v>
      </c>
      <c r="P39" s="232">
        <v>0</v>
      </c>
      <c r="Q39" s="232">
        <f>ROUND(E39*P39,2)</f>
        <v>0</v>
      </c>
      <c r="R39" s="233"/>
      <c r="S39" s="233" t="s">
        <v>142</v>
      </c>
      <c r="T39" s="233" t="s">
        <v>142</v>
      </c>
      <c r="U39" s="233">
        <v>0.8</v>
      </c>
      <c r="V39" s="233">
        <f>ROUND(E39*U39,2)</f>
        <v>1.57</v>
      </c>
      <c r="W39" s="233"/>
      <c r="X39" s="233" t="s">
        <v>143</v>
      </c>
      <c r="Y39" s="233" t="s">
        <v>144</v>
      </c>
      <c r="Z39" s="212"/>
      <c r="AA39" s="212"/>
      <c r="AB39" s="212"/>
      <c r="AC39" s="212"/>
      <c r="AD39" s="212"/>
      <c r="AE39" s="212"/>
      <c r="AF39" s="212"/>
      <c r="AG39" s="212" t="s">
        <v>145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3">
      <c r="A40" s="229"/>
      <c r="B40" s="230"/>
      <c r="C40" s="270" t="s">
        <v>193</v>
      </c>
      <c r="D40" s="235"/>
      <c r="E40" s="236">
        <v>1.96</v>
      </c>
      <c r="F40" s="233"/>
      <c r="G40" s="233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2"/>
      <c r="AA40" s="212"/>
      <c r="AB40" s="212"/>
      <c r="AC40" s="212"/>
      <c r="AD40" s="212"/>
      <c r="AE40" s="212"/>
      <c r="AF40" s="212"/>
      <c r="AG40" s="212" t="s">
        <v>152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0.6" outlineLevel="1" x14ac:dyDescent="0.3">
      <c r="A41" s="251">
        <v>17</v>
      </c>
      <c r="B41" s="252" t="s">
        <v>194</v>
      </c>
      <c r="C41" s="269" t="s">
        <v>195</v>
      </c>
      <c r="D41" s="253" t="s">
        <v>141</v>
      </c>
      <c r="E41" s="254">
        <v>7.24</v>
      </c>
      <c r="F41" s="255"/>
      <c r="G41" s="256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2">
        <v>0.6</v>
      </c>
      <c r="O41" s="232">
        <f>ROUND(E41*N41,2)</f>
        <v>4.34</v>
      </c>
      <c r="P41" s="232">
        <v>0</v>
      </c>
      <c r="Q41" s="232">
        <f>ROUND(E41*P41,2)</f>
        <v>0</v>
      </c>
      <c r="R41" s="233"/>
      <c r="S41" s="233" t="s">
        <v>142</v>
      </c>
      <c r="T41" s="233" t="s">
        <v>142</v>
      </c>
      <c r="U41" s="233">
        <v>1</v>
      </c>
      <c r="V41" s="233">
        <f>ROUND(E41*U41,2)</f>
        <v>7.24</v>
      </c>
      <c r="W41" s="233"/>
      <c r="X41" s="233" t="s">
        <v>143</v>
      </c>
      <c r="Y41" s="233" t="s">
        <v>144</v>
      </c>
      <c r="Z41" s="212"/>
      <c r="AA41" s="212"/>
      <c r="AB41" s="212"/>
      <c r="AC41" s="212"/>
      <c r="AD41" s="212"/>
      <c r="AE41" s="212"/>
      <c r="AF41" s="212"/>
      <c r="AG41" s="212" t="s">
        <v>145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3">
      <c r="A42" s="229"/>
      <c r="B42" s="230"/>
      <c r="C42" s="270" t="s">
        <v>196</v>
      </c>
      <c r="D42" s="235"/>
      <c r="E42" s="236">
        <v>7.24</v>
      </c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152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0.6" outlineLevel="1" x14ac:dyDescent="0.3">
      <c r="A43" s="251">
        <v>18</v>
      </c>
      <c r="B43" s="252" t="s">
        <v>197</v>
      </c>
      <c r="C43" s="269" t="s">
        <v>198</v>
      </c>
      <c r="D43" s="253" t="s">
        <v>189</v>
      </c>
      <c r="E43" s="254">
        <v>6.3119999999999996E-2</v>
      </c>
      <c r="F43" s="255"/>
      <c r="G43" s="256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2">
        <v>1.0249299999999999</v>
      </c>
      <c r="O43" s="232">
        <f>ROUND(E43*N43,2)</f>
        <v>0.06</v>
      </c>
      <c r="P43" s="232">
        <v>0</v>
      </c>
      <c r="Q43" s="232">
        <f>ROUND(E43*P43,2)</f>
        <v>0</v>
      </c>
      <c r="R43" s="233"/>
      <c r="S43" s="233" t="s">
        <v>142</v>
      </c>
      <c r="T43" s="233" t="s">
        <v>142</v>
      </c>
      <c r="U43" s="233">
        <v>23.53</v>
      </c>
      <c r="V43" s="233">
        <f>ROUND(E43*U43,2)</f>
        <v>1.49</v>
      </c>
      <c r="W43" s="233"/>
      <c r="X43" s="233" t="s">
        <v>143</v>
      </c>
      <c r="Y43" s="233" t="s">
        <v>144</v>
      </c>
      <c r="Z43" s="212"/>
      <c r="AA43" s="212"/>
      <c r="AB43" s="212"/>
      <c r="AC43" s="212"/>
      <c r="AD43" s="212"/>
      <c r="AE43" s="212"/>
      <c r="AF43" s="212"/>
      <c r="AG43" s="212" t="s">
        <v>145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3">
      <c r="A44" s="229"/>
      <c r="B44" s="230"/>
      <c r="C44" s="270" t="s">
        <v>199</v>
      </c>
      <c r="D44" s="235"/>
      <c r="E44" s="236">
        <v>5.4300000000000001E-2</v>
      </c>
      <c r="F44" s="233"/>
      <c r="G44" s="233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2"/>
      <c r="AA44" s="212"/>
      <c r="AB44" s="212"/>
      <c r="AC44" s="212"/>
      <c r="AD44" s="212"/>
      <c r="AE44" s="212"/>
      <c r="AF44" s="212"/>
      <c r="AG44" s="212" t="s">
        <v>152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3">
      <c r="A45" s="229"/>
      <c r="B45" s="230"/>
      <c r="C45" s="270" t="s">
        <v>200</v>
      </c>
      <c r="D45" s="235"/>
      <c r="E45" s="236">
        <v>8.8199999999999997E-3</v>
      </c>
      <c r="F45" s="233"/>
      <c r="G45" s="233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2"/>
      <c r="AA45" s="212"/>
      <c r="AB45" s="212"/>
      <c r="AC45" s="212"/>
      <c r="AD45" s="212"/>
      <c r="AE45" s="212"/>
      <c r="AF45" s="212"/>
      <c r="AG45" s="212" t="s">
        <v>152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3">
      <c r="A46" s="251">
        <v>19</v>
      </c>
      <c r="B46" s="252" t="s">
        <v>201</v>
      </c>
      <c r="C46" s="269" t="s">
        <v>202</v>
      </c>
      <c r="D46" s="253" t="s">
        <v>150</v>
      </c>
      <c r="E46" s="254">
        <v>0.37125000000000002</v>
      </c>
      <c r="F46" s="255"/>
      <c r="G46" s="256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2">
        <v>1.7078</v>
      </c>
      <c r="O46" s="232">
        <f>ROUND(E46*N46,2)</f>
        <v>0.63</v>
      </c>
      <c r="P46" s="232">
        <v>0</v>
      </c>
      <c r="Q46" s="232">
        <f>ROUND(E46*P46,2)</f>
        <v>0</v>
      </c>
      <c r="R46" s="233"/>
      <c r="S46" s="233" t="s">
        <v>142</v>
      </c>
      <c r="T46" s="233" t="s">
        <v>142</v>
      </c>
      <c r="U46" s="233">
        <v>4.37</v>
      </c>
      <c r="V46" s="233">
        <f>ROUND(E46*U46,2)</f>
        <v>1.62</v>
      </c>
      <c r="W46" s="233"/>
      <c r="X46" s="233" t="s">
        <v>143</v>
      </c>
      <c r="Y46" s="233" t="s">
        <v>144</v>
      </c>
      <c r="Z46" s="212"/>
      <c r="AA46" s="212"/>
      <c r="AB46" s="212"/>
      <c r="AC46" s="212"/>
      <c r="AD46" s="212"/>
      <c r="AE46" s="212"/>
      <c r="AF46" s="212"/>
      <c r="AG46" s="212" t="s">
        <v>145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3">
      <c r="A47" s="229"/>
      <c r="B47" s="230"/>
      <c r="C47" s="270" t="s">
        <v>203</v>
      </c>
      <c r="D47" s="235"/>
      <c r="E47" s="236">
        <v>0.37125000000000002</v>
      </c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2"/>
      <c r="AA47" s="212"/>
      <c r="AB47" s="212"/>
      <c r="AC47" s="212"/>
      <c r="AD47" s="212"/>
      <c r="AE47" s="212"/>
      <c r="AF47" s="212"/>
      <c r="AG47" s="212" t="s">
        <v>152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3">
      <c r="A48" s="244" t="s">
        <v>137</v>
      </c>
      <c r="B48" s="245" t="s">
        <v>60</v>
      </c>
      <c r="C48" s="267" t="s">
        <v>61</v>
      </c>
      <c r="D48" s="246"/>
      <c r="E48" s="247"/>
      <c r="F48" s="248"/>
      <c r="G48" s="249">
        <f>SUMIF(AG49:AG60,"&lt;&gt;NOR",G49:G60)</f>
        <v>0</v>
      </c>
      <c r="H48" s="243"/>
      <c r="I48" s="243">
        <f>SUM(I49:I60)</f>
        <v>0</v>
      </c>
      <c r="J48" s="243"/>
      <c r="K48" s="243">
        <f>SUM(K49:K60)</f>
        <v>0</v>
      </c>
      <c r="L48" s="243"/>
      <c r="M48" s="243">
        <f>SUM(M49:M60)</f>
        <v>0</v>
      </c>
      <c r="N48" s="242"/>
      <c r="O48" s="242">
        <f>SUM(O49:O60)</f>
        <v>4.74</v>
      </c>
      <c r="P48" s="242"/>
      <c r="Q48" s="242">
        <f>SUM(Q49:Q60)</f>
        <v>0</v>
      </c>
      <c r="R48" s="243"/>
      <c r="S48" s="243"/>
      <c r="T48" s="243"/>
      <c r="U48" s="243"/>
      <c r="V48" s="243">
        <f>SUM(V49:V60)</f>
        <v>51.72</v>
      </c>
      <c r="W48" s="243"/>
      <c r="X48" s="243"/>
      <c r="Y48" s="243"/>
      <c r="AG48" t="s">
        <v>138</v>
      </c>
    </row>
    <row r="49" spans="1:60" outlineLevel="1" x14ac:dyDescent="0.3">
      <c r="A49" s="251">
        <v>20</v>
      </c>
      <c r="B49" s="252" t="s">
        <v>204</v>
      </c>
      <c r="C49" s="269" t="s">
        <v>205</v>
      </c>
      <c r="D49" s="253" t="s">
        <v>150</v>
      </c>
      <c r="E49" s="254">
        <v>5.8049999999999997</v>
      </c>
      <c r="F49" s="255"/>
      <c r="G49" s="256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2">
        <v>0.74602000000000002</v>
      </c>
      <c r="O49" s="232">
        <f>ROUND(E49*N49,2)</f>
        <v>4.33</v>
      </c>
      <c r="P49" s="232">
        <v>0</v>
      </c>
      <c r="Q49" s="232">
        <f>ROUND(E49*P49,2)</f>
        <v>0</v>
      </c>
      <c r="R49" s="233"/>
      <c r="S49" s="233" t="s">
        <v>142</v>
      </c>
      <c r="T49" s="233" t="s">
        <v>142</v>
      </c>
      <c r="U49" s="233">
        <v>6.78</v>
      </c>
      <c r="V49" s="233">
        <f>ROUND(E49*U49,2)</f>
        <v>39.36</v>
      </c>
      <c r="W49" s="233"/>
      <c r="X49" s="233" t="s">
        <v>143</v>
      </c>
      <c r="Y49" s="233" t="s">
        <v>144</v>
      </c>
      <c r="Z49" s="212"/>
      <c r="AA49" s="212"/>
      <c r="AB49" s="212"/>
      <c r="AC49" s="212"/>
      <c r="AD49" s="212"/>
      <c r="AE49" s="212"/>
      <c r="AF49" s="212"/>
      <c r="AG49" s="212" t="s">
        <v>145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3">
      <c r="A50" s="229"/>
      <c r="B50" s="230"/>
      <c r="C50" s="270" t="s">
        <v>206</v>
      </c>
      <c r="D50" s="235"/>
      <c r="E50" s="236">
        <v>5.8049999999999997</v>
      </c>
      <c r="F50" s="233"/>
      <c r="G50" s="233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2"/>
      <c r="AA50" s="212"/>
      <c r="AB50" s="212"/>
      <c r="AC50" s="212"/>
      <c r="AD50" s="212"/>
      <c r="AE50" s="212"/>
      <c r="AF50" s="212"/>
      <c r="AG50" s="212" t="s">
        <v>152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3">
      <c r="A51" s="251">
        <v>21</v>
      </c>
      <c r="B51" s="252" t="s">
        <v>207</v>
      </c>
      <c r="C51" s="269" t="s">
        <v>208</v>
      </c>
      <c r="D51" s="253" t="s">
        <v>209</v>
      </c>
      <c r="E51" s="254">
        <v>19.350000000000001</v>
      </c>
      <c r="F51" s="255"/>
      <c r="G51" s="256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2">
        <v>2.0500000000000002E-3</v>
      </c>
      <c r="O51" s="232">
        <f>ROUND(E51*N51,2)</f>
        <v>0.04</v>
      </c>
      <c r="P51" s="232">
        <v>0</v>
      </c>
      <c r="Q51" s="232">
        <f>ROUND(E51*P51,2)</f>
        <v>0</v>
      </c>
      <c r="R51" s="233"/>
      <c r="S51" s="233" t="s">
        <v>142</v>
      </c>
      <c r="T51" s="233" t="s">
        <v>142</v>
      </c>
      <c r="U51" s="233">
        <v>0.43</v>
      </c>
      <c r="V51" s="233">
        <f>ROUND(E51*U51,2)</f>
        <v>8.32</v>
      </c>
      <c r="W51" s="233"/>
      <c r="X51" s="233" t="s">
        <v>143</v>
      </c>
      <c r="Y51" s="233" t="s">
        <v>144</v>
      </c>
      <c r="Z51" s="212"/>
      <c r="AA51" s="212"/>
      <c r="AB51" s="212"/>
      <c r="AC51" s="212"/>
      <c r="AD51" s="212"/>
      <c r="AE51" s="212"/>
      <c r="AF51" s="212"/>
      <c r="AG51" s="212" t="s">
        <v>145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3">
      <c r="A52" s="229"/>
      <c r="B52" s="230"/>
      <c r="C52" s="271" t="s">
        <v>210</v>
      </c>
      <c r="D52" s="263"/>
      <c r="E52" s="263"/>
      <c r="F52" s="263"/>
      <c r="G52" s="26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211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3">
      <c r="A53" s="229"/>
      <c r="B53" s="230"/>
      <c r="C53" s="270" t="s">
        <v>212</v>
      </c>
      <c r="D53" s="235"/>
      <c r="E53" s="236">
        <v>19.350000000000001</v>
      </c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152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0.6" outlineLevel="1" x14ac:dyDescent="0.3">
      <c r="A54" s="257">
        <v>22</v>
      </c>
      <c r="B54" s="258" t="s">
        <v>213</v>
      </c>
      <c r="C54" s="268" t="s">
        <v>214</v>
      </c>
      <c r="D54" s="259" t="s">
        <v>215</v>
      </c>
      <c r="E54" s="260">
        <v>3</v>
      </c>
      <c r="F54" s="261"/>
      <c r="G54" s="262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2">
        <v>7.424E-2</v>
      </c>
      <c r="O54" s="232">
        <f>ROUND(E54*N54,2)</f>
        <v>0.22</v>
      </c>
      <c r="P54" s="232">
        <v>0</v>
      </c>
      <c r="Q54" s="232">
        <f>ROUND(E54*P54,2)</f>
        <v>0</v>
      </c>
      <c r="R54" s="233"/>
      <c r="S54" s="233" t="s">
        <v>142</v>
      </c>
      <c r="T54" s="233" t="s">
        <v>142</v>
      </c>
      <c r="U54" s="233">
        <v>0.30099999999999999</v>
      </c>
      <c r="V54" s="233">
        <f>ROUND(E54*U54,2)</f>
        <v>0.9</v>
      </c>
      <c r="W54" s="233"/>
      <c r="X54" s="233" t="s">
        <v>143</v>
      </c>
      <c r="Y54" s="233" t="s">
        <v>144</v>
      </c>
      <c r="Z54" s="212"/>
      <c r="AA54" s="212"/>
      <c r="AB54" s="212"/>
      <c r="AC54" s="212"/>
      <c r="AD54" s="212"/>
      <c r="AE54" s="212"/>
      <c r="AF54" s="212"/>
      <c r="AG54" s="212" t="s">
        <v>145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3">
      <c r="A55" s="251">
        <v>23</v>
      </c>
      <c r="B55" s="252" t="s">
        <v>216</v>
      </c>
      <c r="C55" s="269" t="s">
        <v>217</v>
      </c>
      <c r="D55" s="253" t="s">
        <v>141</v>
      </c>
      <c r="E55" s="254">
        <v>4.0999999999999996</v>
      </c>
      <c r="F55" s="255"/>
      <c r="G55" s="256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2">
        <v>1.89E-2</v>
      </c>
      <c r="O55" s="232">
        <f>ROUND(E55*N55,2)</f>
        <v>0.08</v>
      </c>
      <c r="P55" s="232">
        <v>0</v>
      </c>
      <c r="Q55" s="232">
        <f>ROUND(E55*P55,2)</f>
        <v>0</v>
      </c>
      <c r="R55" s="233"/>
      <c r="S55" s="233" t="s">
        <v>142</v>
      </c>
      <c r="T55" s="233" t="s">
        <v>142</v>
      </c>
      <c r="U55" s="233">
        <v>0.76700000000000002</v>
      </c>
      <c r="V55" s="233">
        <f>ROUND(E55*U55,2)</f>
        <v>3.14</v>
      </c>
      <c r="W55" s="233"/>
      <c r="X55" s="233" t="s">
        <v>143</v>
      </c>
      <c r="Y55" s="233" t="s">
        <v>144</v>
      </c>
      <c r="Z55" s="212"/>
      <c r="AA55" s="212"/>
      <c r="AB55" s="212"/>
      <c r="AC55" s="212"/>
      <c r="AD55" s="212"/>
      <c r="AE55" s="212"/>
      <c r="AF55" s="212"/>
      <c r="AG55" s="212" t="s">
        <v>145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3">
      <c r="A56" s="229"/>
      <c r="B56" s="230"/>
      <c r="C56" s="271" t="s">
        <v>218</v>
      </c>
      <c r="D56" s="263"/>
      <c r="E56" s="263"/>
      <c r="F56" s="263"/>
      <c r="G56" s="26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211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3">
      <c r="A57" s="229"/>
      <c r="B57" s="230"/>
      <c r="C57" s="270" t="s">
        <v>219</v>
      </c>
      <c r="D57" s="235"/>
      <c r="E57" s="236">
        <v>4.0999999999999996</v>
      </c>
      <c r="F57" s="233"/>
      <c r="G57" s="233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152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3">
      <c r="A58" s="229"/>
      <c r="B58" s="230"/>
      <c r="C58" s="272" t="s">
        <v>220</v>
      </c>
      <c r="D58" s="240"/>
      <c r="E58" s="241">
        <v>4.0999999999999996</v>
      </c>
      <c r="F58" s="233"/>
      <c r="G58" s="233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2"/>
      <c r="AA58" s="212"/>
      <c r="AB58" s="212"/>
      <c r="AC58" s="212"/>
      <c r="AD58" s="212"/>
      <c r="AE58" s="212"/>
      <c r="AF58" s="212"/>
      <c r="AG58" s="212" t="s">
        <v>152</v>
      </c>
      <c r="AH58" s="212">
        <v>1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6" outlineLevel="1" x14ac:dyDescent="0.3">
      <c r="A59" s="251">
        <v>24</v>
      </c>
      <c r="B59" s="252" t="s">
        <v>221</v>
      </c>
      <c r="C59" s="269" t="s">
        <v>222</v>
      </c>
      <c r="D59" s="253" t="s">
        <v>141</v>
      </c>
      <c r="E59" s="254">
        <v>4.92</v>
      </c>
      <c r="F59" s="255"/>
      <c r="G59" s="256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32">
        <v>1.3599999999999999E-2</v>
      </c>
      <c r="O59" s="232">
        <f>ROUND(E59*N59,2)</f>
        <v>7.0000000000000007E-2</v>
      </c>
      <c r="P59" s="232">
        <v>0</v>
      </c>
      <c r="Q59" s="232">
        <f>ROUND(E59*P59,2)</f>
        <v>0</v>
      </c>
      <c r="R59" s="233" t="s">
        <v>223</v>
      </c>
      <c r="S59" s="233" t="s">
        <v>142</v>
      </c>
      <c r="T59" s="233" t="s">
        <v>142</v>
      </c>
      <c r="U59" s="233">
        <v>0</v>
      </c>
      <c r="V59" s="233">
        <f>ROUND(E59*U59,2)</f>
        <v>0</v>
      </c>
      <c r="W59" s="233"/>
      <c r="X59" s="233" t="s">
        <v>224</v>
      </c>
      <c r="Y59" s="233" t="s">
        <v>144</v>
      </c>
      <c r="Z59" s="212"/>
      <c r="AA59" s="212"/>
      <c r="AB59" s="212"/>
      <c r="AC59" s="212"/>
      <c r="AD59" s="212"/>
      <c r="AE59" s="212"/>
      <c r="AF59" s="212"/>
      <c r="AG59" s="212" t="s">
        <v>225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3">
      <c r="A60" s="229"/>
      <c r="B60" s="230"/>
      <c r="C60" s="270" t="s">
        <v>226</v>
      </c>
      <c r="D60" s="235"/>
      <c r="E60" s="236">
        <v>4.92</v>
      </c>
      <c r="F60" s="233"/>
      <c r="G60" s="233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2"/>
      <c r="AA60" s="212"/>
      <c r="AB60" s="212"/>
      <c r="AC60" s="212"/>
      <c r="AD60" s="212"/>
      <c r="AE60" s="212"/>
      <c r="AF60" s="212"/>
      <c r="AG60" s="212" t="s">
        <v>152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3">
      <c r="A61" s="244" t="s">
        <v>137</v>
      </c>
      <c r="B61" s="245" t="s">
        <v>62</v>
      </c>
      <c r="C61" s="267" t="s">
        <v>63</v>
      </c>
      <c r="D61" s="246"/>
      <c r="E61" s="247"/>
      <c r="F61" s="248"/>
      <c r="G61" s="249">
        <f>SUMIF(AG62:AG123,"&lt;&gt;NOR",G62:G123)</f>
        <v>0</v>
      </c>
      <c r="H61" s="243"/>
      <c r="I61" s="243">
        <f>SUM(I62:I123)</f>
        <v>0</v>
      </c>
      <c r="J61" s="243"/>
      <c r="K61" s="243">
        <f>SUM(K62:K123)</f>
        <v>0</v>
      </c>
      <c r="L61" s="243"/>
      <c r="M61" s="243">
        <f>SUM(M62:M123)</f>
        <v>0</v>
      </c>
      <c r="N61" s="242"/>
      <c r="O61" s="242">
        <f>SUM(O62:O123)</f>
        <v>0</v>
      </c>
      <c r="P61" s="242"/>
      <c r="Q61" s="242">
        <f>SUM(Q62:Q123)</f>
        <v>0</v>
      </c>
      <c r="R61" s="243"/>
      <c r="S61" s="243"/>
      <c r="T61" s="243"/>
      <c r="U61" s="243"/>
      <c r="V61" s="243">
        <f>SUM(V62:V123)</f>
        <v>0</v>
      </c>
      <c r="W61" s="243"/>
      <c r="X61" s="243"/>
      <c r="Y61" s="243"/>
      <c r="AG61" t="s">
        <v>138</v>
      </c>
    </row>
    <row r="62" spans="1:60" outlineLevel="1" x14ac:dyDescent="0.3">
      <c r="A62" s="251">
        <v>25</v>
      </c>
      <c r="B62" s="252" t="s">
        <v>227</v>
      </c>
      <c r="C62" s="269" t="s">
        <v>228</v>
      </c>
      <c r="D62" s="253" t="s">
        <v>215</v>
      </c>
      <c r="E62" s="254">
        <v>1</v>
      </c>
      <c r="F62" s="255"/>
      <c r="G62" s="256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3"/>
      <c r="S62" s="233" t="s">
        <v>229</v>
      </c>
      <c r="T62" s="233" t="s">
        <v>230</v>
      </c>
      <c r="U62" s="233">
        <v>0</v>
      </c>
      <c r="V62" s="233">
        <f>ROUND(E62*U62,2)</f>
        <v>0</v>
      </c>
      <c r="W62" s="233"/>
      <c r="X62" s="233" t="s">
        <v>143</v>
      </c>
      <c r="Y62" s="233" t="s">
        <v>144</v>
      </c>
      <c r="Z62" s="212"/>
      <c r="AA62" s="212"/>
      <c r="AB62" s="212"/>
      <c r="AC62" s="212"/>
      <c r="AD62" s="212"/>
      <c r="AE62" s="212"/>
      <c r="AF62" s="212"/>
      <c r="AG62" s="212" t="s">
        <v>145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3">
      <c r="A63" s="229"/>
      <c r="B63" s="230"/>
      <c r="C63" s="271" t="s">
        <v>231</v>
      </c>
      <c r="D63" s="263"/>
      <c r="E63" s="263"/>
      <c r="F63" s="263"/>
      <c r="G63" s="263"/>
      <c r="H63" s="233"/>
      <c r="I63" s="233"/>
      <c r="J63" s="233"/>
      <c r="K63" s="233"/>
      <c r="L63" s="233"/>
      <c r="M63" s="233"/>
      <c r="N63" s="232"/>
      <c r="O63" s="232"/>
      <c r="P63" s="232"/>
      <c r="Q63" s="232"/>
      <c r="R63" s="233"/>
      <c r="S63" s="233"/>
      <c r="T63" s="233"/>
      <c r="U63" s="233"/>
      <c r="V63" s="233"/>
      <c r="W63" s="233"/>
      <c r="X63" s="233"/>
      <c r="Y63" s="233"/>
      <c r="Z63" s="212"/>
      <c r="AA63" s="212"/>
      <c r="AB63" s="212"/>
      <c r="AC63" s="212"/>
      <c r="AD63" s="212"/>
      <c r="AE63" s="212"/>
      <c r="AF63" s="212"/>
      <c r="AG63" s="212" t="s">
        <v>211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73" t="s">
        <v>232</v>
      </c>
      <c r="D64" s="237"/>
      <c r="E64" s="238"/>
      <c r="F64" s="239"/>
      <c r="G64" s="239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211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74" t="s">
        <v>233</v>
      </c>
      <c r="D65" s="264"/>
      <c r="E65" s="264"/>
      <c r="F65" s="264"/>
      <c r="G65" s="264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211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3">
      <c r="A66" s="229"/>
      <c r="B66" s="230"/>
      <c r="C66" s="273" t="s">
        <v>232</v>
      </c>
      <c r="D66" s="237"/>
      <c r="E66" s="238"/>
      <c r="F66" s="239"/>
      <c r="G66" s="239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211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74" t="s">
        <v>234</v>
      </c>
      <c r="D67" s="264"/>
      <c r="E67" s="264"/>
      <c r="F67" s="264"/>
      <c r="G67" s="264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211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3">
      <c r="A68" s="229"/>
      <c r="B68" s="230"/>
      <c r="C68" s="274" t="s">
        <v>686</v>
      </c>
      <c r="D68" s="264"/>
      <c r="E68" s="264"/>
      <c r="F68" s="264"/>
      <c r="G68" s="264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2"/>
      <c r="AA68" s="212"/>
      <c r="AB68" s="212"/>
      <c r="AC68" s="212"/>
      <c r="AD68" s="212"/>
      <c r="AE68" s="212"/>
      <c r="AF68" s="212"/>
      <c r="AG68" s="212" t="s">
        <v>211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3">
      <c r="A69" s="229"/>
      <c r="B69" s="230"/>
      <c r="C69" s="274" t="s">
        <v>235</v>
      </c>
      <c r="D69" s="264"/>
      <c r="E69" s="264"/>
      <c r="F69" s="264"/>
      <c r="G69" s="264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211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3">
      <c r="A70" s="229"/>
      <c r="B70" s="230"/>
      <c r="C70" s="274" t="s">
        <v>687</v>
      </c>
      <c r="D70" s="264"/>
      <c r="E70" s="264"/>
      <c r="F70" s="264"/>
      <c r="G70" s="264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2"/>
      <c r="AA70" s="212"/>
      <c r="AB70" s="212"/>
      <c r="AC70" s="212"/>
      <c r="AD70" s="212"/>
      <c r="AE70" s="212"/>
      <c r="AF70" s="212"/>
      <c r="AG70" s="212" t="s">
        <v>211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3">
      <c r="A71" s="229"/>
      <c r="B71" s="230"/>
      <c r="C71" s="274" t="s">
        <v>236</v>
      </c>
      <c r="D71" s="264"/>
      <c r="E71" s="264"/>
      <c r="F71" s="264"/>
      <c r="G71" s="264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2"/>
      <c r="AA71" s="212"/>
      <c r="AB71" s="212"/>
      <c r="AC71" s="212"/>
      <c r="AD71" s="212"/>
      <c r="AE71" s="212"/>
      <c r="AF71" s="212"/>
      <c r="AG71" s="212" t="s">
        <v>211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3">
      <c r="A72" s="229"/>
      <c r="B72" s="230"/>
      <c r="C72" s="274" t="s">
        <v>237</v>
      </c>
      <c r="D72" s="264"/>
      <c r="E72" s="264"/>
      <c r="F72" s="264"/>
      <c r="G72" s="264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2"/>
      <c r="AA72" s="212"/>
      <c r="AB72" s="212"/>
      <c r="AC72" s="212"/>
      <c r="AD72" s="212"/>
      <c r="AE72" s="212"/>
      <c r="AF72" s="212"/>
      <c r="AG72" s="212" t="s">
        <v>211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74" t="s">
        <v>238</v>
      </c>
      <c r="D73" s="264"/>
      <c r="E73" s="264"/>
      <c r="F73" s="264"/>
      <c r="G73" s="264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211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74" t="s">
        <v>688</v>
      </c>
      <c r="D74" s="264"/>
      <c r="E74" s="264"/>
      <c r="F74" s="264"/>
      <c r="G74" s="264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211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3">
      <c r="A75" s="229"/>
      <c r="B75" s="230"/>
      <c r="C75" s="274" t="s">
        <v>689</v>
      </c>
      <c r="D75" s="264"/>
      <c r="E75" s="264"/>
      <c r="F75" s="264"/>
      <c r="G75" s="264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211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1" outlineLevel="3" x14ac:dyDescent="0.3">
      <c r="A76" s="229"/>
      <c r="B76" s="230"/>
      <c r="C76" s="274" t="s">
        <v>690</v>
      </c>
      <c r="D76" s="264"/>
      <c r="E76" s="264"/>
      <c r="F76" s="264"/>
      <c r="G76" s="264"/>
      <c r="H76" s="233"/>
      <c r="I76" s="233"/>
      <c r="J76" s="233"/>
      <c r="K76" s="233"/>
      <c r="L76" s="233"/>
      <c r="M76" s="233"/>
      <c r="N76" s="232"/>
      <c r="O76" s="232"/>
      <c r="P76" s="232"/>
      <c r="Q76" s="232"/>
      <c r="R76" s="233"/>
      <c r="S76" s="233"/>
      <c r="T76" s="233"/>
      <c r="U76" s="233"/>
      <c r="V76" s="233"/>
      <c r="W76" s="233"/>
      <c r="X76" s="233"/>
      <c r="Y76" s="233"/>
      <c r="Z76" s="212"/>
      <c r="AA76" s="212"/>
      <c r="AB76" s="212"/>
      <c r="AC76" s="212"/>
      <c r="AD76" s="212"/>
      <c r="AE76" s="212"/>
      <c r="AF76" s="212"/>
      <c r="AG76" s="212" t="s">
        <v>211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65" t="str">
        <f>C76</f>
        <v>Pohon : bezpřevodový, elektrický trakční - kompaktní bezpřevodový synchronní stroj je osazen el. motorem s permanentními magnety.</v>
      </c>
      <c r="BB76" s="212"/>
      <c r="BC76" s="212"/>
      <c r="BD76" s="212"/>
      <c r="BE76" s="212"/>
      <c r="BF76" s="212"/>
      <c r="BG76" s="212"/>
      <c r="BH76" s="212"/>
    </row>
    <row r="77" spans="1:60" outlineLevel="3" x14ac:dyDescent="0.3">
      <c r="A77" s="229"/>
      <c r="B77" s="230"/>
      <c r="C77" s="274" t="s">
        <v>691</v>
      </c>
      <c r="D77" s="264"/>
      <c r="E77" s="264"/>
      <c r="F77" s="264"/>
      <c r="G77" s="264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211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3">
      <c r="A78" s="229"/>
      <c r="B78" s="230"/>
      <c r="C78" s="274" t="s">
        <v>692</v>
      </c>
      <c r="D78" s="264"/>
      <c r="E78" s="264"/>
      <c r="F78" s="264"/>
      <c r="G78" s="264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211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3">
      <c r="A79" s="229"/>
      <c r="B79" s="230"/>
      <c r="C79" s="274" t="s">
        <v>239</v>
      </c>
      <c r="D79" s="264"/>
      <c r="E79" s="264"/>
      <c r="F79" s="264"/>
      <c r="G79" s="264"/>
      <c r="H79" s="233"/>
      <c r="I79" s="233"/>
      <c r="J79" s="233"/>
      <c r="K79" s="233"/>
      <c r="L79" s="233"/>
      <c r="M79" s="233"/>
      <c r="N79" s="232"/>
      <c r="O79" s="232"/>
      <c r="P79" s="232"/>
      <c r="Q79" s="232"/>
      <c r="R79" s="233"/>
      <c r="S79" s="233"/>
      <c r="T79" s="233"/>
      <c r="U79" s="233"/>
      <c r="V79" s="233"/>
      <c r="W79" s="233"/>
      <c r="X79" s="233"/>
      <c r="Y79" s="233"/>
      <c r="Z79" s="212"/>
      <c r="AA79" s="212"/>
      <c r="AB79" s="212"/>
      <c r="AC79" s="212"/>
      <c r="AD79" s="212"/>
      <c r="AE79" s="212"/>
      <c r="AF79" s="212"/>
      <c r="AG79" s="212" t="s">
        <v>211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65" t="str">
        <f>C79</f>
        <v>Řízení pohonu:  dvoucestný frekvenční měnič (umožňuje rekuperaci el. energie), plynulý rozjezd a dojezd klece</v>
      </c>
      <c r="BB79" s="212"/>
      <c r="BC79" s="212"/>
      <c r="BD79" s="212"/>
      <c r="BE79" s="212"/>
      <c r="BF79" s="212"/>
      <c r="BG79" s="212"/>
      <c r="BH79" s="212"/>
    </row>
    <row r="80" spans="1:60" outlineLevel="3" x14ac:dyDescent="0.3">
      <c r="A80" s="229"/>
      <c r="B80" s="230"/>
      <c r="C80" s="274" t="s">
        <v>693</v>
      </c>
      <c r="D80" s="264"/>
      <c r="E80" s="264"/>
      <c r="F80" s="264"/>
      <c r="G80" s="264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211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74" t="s">
        <v>240</v>
      </c>
      <c r="D81" s="264"/>
      <c r="E81" s="264"/>
      <c r="F81" s="264"/>
      <c r="G81" s="264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211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74" t="s">
        <v>241</v>
      </c>
      <c r="D82" s="264"/>
      <c r="E82" s="264"/>
      <c r="F82" s="264"/>
      <c r="G82" s="264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211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74" t="s">
        <v>242</v>
      </c>
      <c r="D83" s="264"/>
      <c r="E83" s="264"/>
      <c r="F83" s="264"/>
      <c r="G83" s="264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2"/>
      <c r="AA83" s="212"/>
      <c r="AB83" s="212"/>
      <c r="AC83" s="212"/>
      <c r="AD83" s="212"/>
      <c r="AE83" s="212"/>
      <c r="AF83" s="212"/>
      <c r="AG83" s="212" t="s">
        <v>211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3">
      <c r="A84" s="229"/>
      <c r="B84" s="230"/>
      <c r="C84" s="274" t="s">
        <v>694</v>
      </c>
      <c r="D84" s="264"/>
      <c r="E84" s="264"/>
      <c r="F84" s="264"/>
      <c r="G84" s="264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211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3">
      <c r="A85" s="229"/>
      <c r="B85" s="230"/>
      <c r="C85" s="274" t="s">
        <v>243</v>
      </c>
      <c r="D85" s="264"/>
      <c r="E85" s="264"/>
      <c r="F85" s="264"/>
      <c r="G85" s="264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211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3">
      <c r="A86" s="229"/>
      <c r="B86" s="230"/>
      <c r="C86" s="274" t="s">
        <v>244</v>
      </c>
      <c r="D86" s="264"/>
      <c r="E86" s="264"/>
      <c r="F86" s="264"/>
      <c r="G86" s="264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211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3">
      <c r="A87" s="229"/>
      <c r="B87" s="230"/>
      <c r="C87" s="274" t="s">
        <v>245</v>
      </c>
      <c r="D87" s="264"/>
      <c r="E87" s="264"/>
      <c r="F87" s="264"/>
      <c r="G87" s="264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211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3">
      <c r="A88" s="229"/>
      <c r="B88" s="230"/>
      <c r="C88" s="273" t="s">
        <v>232</v>
      </c>
      <c r="D88" s="237"/>
      <c r="E88" s="238"/>
      <c r="F88" s="239"/>
      <c r="G88" s="239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211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74" t="s">
        <v>246</v>
      </c>
      <c r="D89" s="264"/>
      <c r="E89" s="264"/>
      <c r="F89" s="264"/>
      <c r="G89" s="264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211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74" t="s">
        <v>247</v>
      </c>
      <c r="D90" s="264"/>
      <c r="E90" s="264"/>
      <c r="F90" s="264"/>
      <c r="G90" s="264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2"/>
      <c r="AA90" s="212"/>
      <c r="AB90" s="212"/>
      <c r="AC90" s="212"/>
      <c r="AD90" s="212"/>
      <c r="AE90" s="212"/>
      <c r="AF90" s="212"/>
      <c r="AG90" s="212" t="s">
        <v>211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3">
      <c r="A91" s="229"/>
      <c r="B91" s="230"/>
      <c r="C91" s="274" t="s">
        <v>248</v>
      </c>
      <c r="D91" s="264"/>
      <c r="E91" s="264"/>
      <c r="F91" s="264"/>
      <c r="G91" s="264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211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74" t="s">
        <v>249</v>
      </c>
      <c r="D92" s="264"/>
      <c r="E92" s="264"/>
      <c r="F92" s="264"/>
      <c r="G92" s="264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211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74" t="s">
        <v>250</v>
      </c>
      <c r="D93" s="264"/>
      <c r="E93" s="264"/>
      <c r="F93" s="264"/>
      <c r="G93" s="264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211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74" t="s">
        <v>251</v>
      </c>
      <c r="D94" s="264"/>
      <c r="E94" s="264"/>
      <c r="F94" s="264"/>
      <c r="G94" s="264"/>
      <c r="H94" s="233"/>
      <c r="I94" s="233"/>
      <c r="J94" s="233"/>
      <c r="K94" s="233"/>
      <c r="L94" s="233"/>
      <c r="M94" s="233"/>
      <c r="N94" s="232"/>
      <c r="O94" s="232"/>
      <c r="P94" s="232"/>
      <c r="Q94" s="232"/>
      <c r="R94" s="233"/>
      <c r="S94" s="233"/>
      <c r="T94" s="233"/>
      <c r="U94" s="233"/>
      <c r="V94" s="233"/>
      <c r="W94" s="233"/>
      <c r="X94" s="233"/>
      <c r="Y94" s="233"/>
      <c r="Z94" s="212"/>
      <c r="AA94" s="212"/>
      <c r="AB94" s="212"/>
      <c r="AC94" s="212"/>
      <c r="AD94" s="212"/>
      <c r="AE94" s="212"/>
      <c r="AF94" s="212"/>
      <c r="AG94" s="212" t="s">
        <v>211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74" t="s">
        <v>252</v>
      </c>
      <c r="D95" s="264"/>
      <c r="E95" s="264"/>
      <c r="F95" s="264"/>
      <c r="G95" s="264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2"/>
      <c r="AA95" s="212"/>
      <c r="AB95" s="212"/>
      <c r="AC95" s="212"/>
      <c r="AD95" s="212"/>
      <c r="AE95" s="212"/>
      <c r="AF95" s="212"/>
      <c r="AG95" s="212" t="s">
        <v>211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65" t="str">
        <f>C95</f>
        <v>Interiér kabiny:                   	vertikální dělení panelů, provedení bočních stěn: plech povlakovaný PVC</v>
      </c>
      <c r="BB95" s="212"/>
      <c r="BC95" s="212"/>
      <c r="BD95" s="212"/>
      <c r="BE95" s="212"/>
      <c r="BF95" s="212"/>
      <c r="BG95" s="212"/>
      <c r="BH95" s="212"/>
    </row>
    <row r="96" spans="1:60" outlineLevel="3" x14ac:dyDescent="0.3">
      <c r="A96" s="229"/>
      <c r="B96" s="230"/>
      <c r="C96" s="274" t="s">
        <v>253</v>
      </c>
      <c r="D96" s="264"/>
      <c r="E96" s="264"/>
      <c r="F96" s="264"/>
      <c r="G96" s="264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2"/>
      <c r="AA96" s="212"/>
      <c r="AB96" s="212"/>
      <c r="AC96" s="212"/>
      <c r="AD96" s="212"/>
      <c r="AE96" s="212"/>
      <c r="AF96" s="212"/>
      <c r="AG96" s="212" t="s">
        <v>211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3">
      <c r="A97" s="229"/>
      <c r="B97" s="230"/>
      <c r="C97" s="274" t="s">
        <v>695</v>
      </c>
      <c r="D97" s="264"/>
      <c r="E97" s="264"/>
      <c r="F97" s="264"/>
      <c r="G97" s="264"/>
      <c r="H97" s="233"/>
      <c r="I97" s="233"/>
      <c r="J97" s="233"/>
      <c r="K97" s="233"/>
      <c r="L97" s="233"/>
      <c r="M97" s="233"/>
      <c r="N97" s="232"/>
      <c r="O97" s="232"/>
      <c r="P97" s="232"/>
      <c r="Q97" s="232"/>
      <c r="R97" s="233"/>
      <c r="S97" s="233"/>
      <c r="T97" s="233"/>
      <c r="U97" s="233"/>
      <c r="V97" s="233"/>
      <c r="W97" s="233"/>
      <c r="X97" s="233"/>
      <c r="Y97" s="233"/>
      <c r="Z97" s="212"/>
      <c r="AA97" s="212"/>
      <c r="AB97" s="212"/>
      <c r="AC97" s="212"/>
      <c r="AD97" s="212"/>
      <c r="AE97" s="212"/>
      <c r="AF97" s="212"/>
      <c r="AG97" s="212" t="s">
        <v>211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3">
      <c r="A98" s="229"/>
      <c r="B98" s="230"/>
      <c r="C98" s="274" t="s">
        <v>696</v>
      </c>
      <c r="D98" s="264"/>
      <c r="E98" s="264"/>
      <c r="F98" s="264"/>
      <c r="G98" s="264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2"/>
      <c r="AA98" s="212"/>
      <c r="AB98" s="212"/>
      <c r="AC98" s="212"/>
      <c r="AD98" s="212"/>
      <c r="AE98" s="212"/>
      <c r="AF98" s="212"/>
      <c r="AG98" s="212" t="s">
        <v>211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74" t="s">
        <v>697</v>
      </c>
      <c r="D99" s="264"/>
      <c r="E99" s="264"/>
      <c r="F99" s="264"/>
      <c r="G99" s="264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211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3">
      <c r="A100" s="229"/>
      <c r="B100" s="230"/>
      <c r="C100" s="274" t="s">
        <v>254</v>
      </c>
      <c r="D100" s="264"/>
      <c r="E100" s="264"/>
      <c r="F100" s="264"/>
      <c r="G100" s="264"/>
      <c r="H100" s="233"/>
      <c r="I100" s="233"/>
      <c r="J100" s="233"/>
      <c r="K100" s="233"/>
      <c r="L100" s="233"/>
      <c r="M100" s="233"/>
      <c r="N100" s="232"/>
      <c r="O100" s="232"/>
      <c r="P100" s="232"/>
      <c r="Q100" s="232"/>
      <c r="R100" s="233"/>
      <c r="S100" s="233"/>
      <c r="T100" s="233"/>
      <c r="U100" s="233"/>
      <c r="V100" s="233"/>
      <c r="W100" s="233"/>
      <c r="X100" s="233"/>
      <c r="Y100" s="233"/>
      <c r="Z100" s="212"/>
      <c r="AA100" s="212"/>
      <c r="AB100" s="212"/>
      <c r="AC100" s="212"/>
      <c r="AD100" s="212"/>
      <c r="AE100" s="212"/>
      <c r="AF100" s="212"/>
      <c r="AG100" s="212" t="s">
        <v>211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3">
      <c r="A101" s="229"/>
      <c r="B101" s="230"/>
      <c r="C101" s="274" t="s">
        <v>698</v>
      </c>
      <c r="D101" s="264"/>
      <c r="E101" s="264"/>
      <c r="F101" s="264"/>
      <c r="G101" s="264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211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3">
      <c r="A102" s="229"/>
      <c r="B102" s="230"/>
      <c r="C102" s="274" t="s">
        <v>255</v>
      </c>
      <c r="D102" s="264"/>
      <c r="E102" s="264"/>
      <c r="F102" s="264"/>
      <c r="G102" s="264"/>
      <c r="H102" s="233"/>
      <c r="I102" s="233"/>
      <c r="J102" s="233"/>
      <c r="K102" s="233"/>
      <c r="L102" s="233"/>
      <c r="M102" s="233"/>
      <c r="N102" s="232"/>
      <c r="O102" s="232"/>
      <c r="P102" s="232"/>
      <c r="Q102" s="232"/>
      <c r="R102" s="233"/>
      <c r="S102" s="233"/>
      <c r="T102" s="233"/>
      <c r="U102" s="233"/>
      <c r="V102" s="233"/>
      <c r="W102" s="233"/>
      <c r="X102" s="233"/>
      <c r="Y102" s="233"/>
      <c r="Z102" s="212"/>
      <c r="AA102" s="212"/>
      <c r="AB102" s="212"/>
      <c r="AC102" s="212"/>
      <c r="AD102" s="212"/>
      <c r="AE102" s="212"/>
      <c r="AF102" s="212"/>
      <c r="AG102" s="212" t="s">
        <v>211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3">
      <c r="A103" s="229"/>
      <c r="B103" s="230"/>
      <c r="C103" s="274" t="s">
        <v>699</v>
      </c>
      <c r="D103" s="264"/>
      <c r="E103" s="264"/>
      <c r="F103" s="264"/>
      <c r="G103" s="264"/>
      <c r="H103" s="233"/>
      <c r="I103" s="233"/>
      <c r="J103" s="233"/>
      <c r="K103" s="233"/>
      <c r="L103" s="233"/>
      <c r="M103" s="233"/>
      <c r="N103" s="232"/>
      <c r="O103" s="232"/>
      <c r="P103" s="232"/>
      <c r="Q103" s="232"/>
      <c r="R103" s="233"/>
      <c r="S103" s="233"/>
      <c r="T103" s="233"/>
      <c r="U103" s="233"/>
      <c r="V103" s="233"/>
      <c r="W103" s="233"/>
      <c r="X103" s="233"/>
      <c r="Y103" s="233"/>
      <c r="Z103" s="212"/>
      <c r="AA103" s="212"/>
      <c r="AB103" s="212"/>
      <c r="AC103" s="212"/>
      <c r="AD103" s="212"/>
      <c r="AE103" s="212"/>
      <c r="AF103" s="212"/>
      <c r="AG103" s="212" t="s">
        <v>211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3">
      <c r="A104" s="229"/>
      <c r="B104" s="230"/>
      <c r="C104" s="274" t="s">
        <v>700</v>
      </c>
      <c r="D104" s="264"/>
      <c r="E104" s="264"/>
      <c r="F104" s="264"/>
      <c r="G104" s="264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211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3">
      <c r="A105" s="229"/>
      <c r="B105" s="230"/>
      <c r="C105" s="274" t="s">
        <v>256</v>
      </c>
      <c r="D105" s="264"/>
      <c r="E105" s="264"/>
      <c r="F105" s="264"/>
      <c r="G105" s="264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211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3">
      <c r="A106" s="229"/>
      <c r="B106" s="230"/>
      <c r="C106" s="274" t="s">
        <v>701</v>
      </c>
      <c r="D106" s="264"/>
      <c r="E106" s="264"/>
      <c r="F106" s="264"/>
      <c r="G106" s="264"/>
      <c r="H106" s="233"/>
      <c r="I106" s="233"/>
      <c r="J106" s="233"/>
      <c r="K106" s="233"/>
      <c r="L106" s="233"/>
      <c r="M106" s="233"/>
      <c r="N106" s="232"/>
      <c r="O106" s="232"/>
      <c r="P106" s="232"/>
      <c r="Q106" s="232"/>
      <c r="R106" s="233"/>
      <c r="S106" s="233"/>
      <c r="T106" s="233"/>
      <c r="U106" s="233"/>
      <c r="V106" s="233"/>
      <c r="W106" s="233"/>
      <c r="X106" s="233"/>
      <c r="Y106" s="233"/>
      <c r="Z106" s="212"/>
      <c r="AA106" s="212"/>
      <c r="AB106" s="212"/>
      <c r="AC106" s="212"/>
      <c r="AD106" s="212"/>
      <c r="AE106" s="212"/>
      <c r="AF106" s="212"/>
      <c r="AG106" s="212" t="s">
        <v>211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3">
      <c r="A107" s="229"/>
      <c r="B107" s="230"/>
      <c r="C107" s="274" t="s">
        <v>257</v>
      </c>
      <c r="D107" s="264"/>
      <c r="E107" s="264"/>
      <c r="F107" s="264"/>
      <c r="G107" s="264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211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74" t="s">
        <v>258</v>
      </c>
      <c r="D108" s="264"/>
      <c r="E108" s="264"/>
      <c r="F108" s="264"/>
      <c r="G108" s="264"/>
      <c r="H108" s="233"/>
      <c r="I108" s="233"/>
      <c r="J108" s="233"/>
      <c r="K108" s="233"/>
      <c r="L108" s="233"/>
      <c r="M108" s="233"/>
      <c r="N108" s="232"/>
      <c r="O108" s="232"/>
      <c r="P108" s="232"/>
      <c r="Q108" s="232"/>
      <c r="R108" s="233"/>
      <c r="S108" s="233"/>
      <c r="T108" s="233"/>
      <c r="U108" s="233"/>
      <c r="V108" s="233"/>
      <c r="W108" s="233"/>
      <c r="X108" s="233"/>
      <c r="Y108" s="233"/>
      <c r="Z108" s="212"/>
      <c r="AA108" s="212"/>
      <c r="AB108" s="212"/>
      <c r="AC108" s="212"/>
      <c r="AD108" s="212"/>
      <c r="AE108" s="212"/>
      <c r="AF108" s="212"/>
      <c r="AG108" s="212" t="s">
        <v>211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3">
      <c r="A109" s="229"/>
      <c r="B109" s="230"/>
      <c r="C109" s="274" t="s">
        <v>259</v>
      </c>
      <c r="D109" s="264"/>
      <c r="E109" s="264"/>
      <c r="F109" s="264"/>
      <c r="G109" s="264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211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3">
      <c r="A110" s="229"/>
      <c r="B110" s="230"/>
      <c r="C110" s="274" t="s">
        <v>260</v>
      </c>
      <c r="D110" s="264"/>
      <c r="E110" s="264"/>
      <c r="F110" s="264"/>
      <c r="G110" s="264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2"/>
      <c r="AA110" s="212"/>
      <c r="AB110" s="212"/>
      <c r="AC110" s="212"/>
      <c r="AD110" s="212"/>
      <c r="AE110" s="212"/>
      <c r="AF110" s="212"/>
      <c r="AG110" s="212" t="s">
        <v>211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3">
      <c r="A111" s="229"/>
      <c r="B111" s="230"/>
      <c r="C111" s="274" t="s">
        <v>261</v>
      </c>
      <c r="D111" s="264"/>
      <c r="E111" s="264"/>
      <c r="F111" s="264"/>
      <c r="G111" s="264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2"/>
      <c r="AA111" s="212"/>
      <c r="AB111" s="212"/>
      <c r="AC111" s="212"/>
      <c r="AD111" s="212"/>
      <c r="AE111" s="212"/>
      <c r="AF111" s="212"/>
      <c r="AG111" s="212" t="s">
        <v>211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3">
      <c r="A112" s="229"/>
      <c r="B112" s="230"/>
      <c r="C112" s="274" t="s">
        <v>702</v>
      </c>
      <c r="D112" s="264"/>
      <c r="E112" s="264"/>
      <c r="F112" s="264"/>
      <c r="G112" s="264"/>
      <c r="H112" s="233"/>
      <c r="I112" s="233"/>
      <c r="J112" s="233"/>
      <c r="K112" s="233"/>
      <c r="L112" s="233"/>
      <c r="M112" s="233"/>
      <c r="N112" s="232"/>
      <c r="O112" s="232"/>
      <c r="P112" s="232"/>
      <c r="Q112" s="232"/>
      <c r="R112" s="233"/>
      <c r="S112" s="233"/>
      <c r="T112" s="233"/>
      <c r="U112" s="233"/>
      <c r="V112" s="233"/>
      <c r="W112" s="233"/>
      <c r="X112" s="233"/>
      <c r="Y112" s="233"/>
      <c r="Z112" s="212"/>
      <c r="AA112" s="212"/>
      <c r="AB112" s="212"/>
      <c r="AC112" s="212"/>
      <c r="AD112" s="212"/>
      <c r="AE112" s="212"/>
      <c r="AF112" s="212"/>
      <c r="AG112" s="212" t="s">
        <v>211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3">
      <c r="A113" s="229"/>
      <c r="B113" s="230"/>
      <c r="C113" s="274" t="s">
        <v>703</v>
      </c>
      <c r="D113" s="264"/>
      <c r="E113" s="264"/>
      <c r="F113" s="264"/>
      <c r="G113" s="264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211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74" t="s">
        <v>704</v>
      </c>
      <c r="D114" s="264"/>
      <c r="E114" s="264"/>
      <c r="F114" s="264"/>
      <c r="G114" s="264"/>
      <c r="H114" s="233"/>
      <c r="I114" s="233"/>
      <c r="J114" s="233"/>
      <c r="K114" s="233"/>
      <c r="L114" s="233"/>
      <c r="M114" s="233"/>
      <c r="N114" s="232"/>
      <c r="O114" s="232"/>
      <c r="P114" s="232"/>
      <c r="Q114" s="232"/>
      <c r="R114" s="233"/>
      <c r="S114" s="233"/>
      <c r="T114" s="233"/>
      <c r="U114" s="233"/>
      <c r="V114" s="233"/>
      <c r="W114" s="233"/>
      <c r="X114" s="233"/>
      <c r="Y114" s="233"/>
      <c r="Z114" s="212"/>
      <c r="AA114" s="212"/>
      <c r="AB114" s="212"/>
      <c r="AC114" s="212"/>
      <c r="AD114" s="212"/>
      <c r="AE114" s="212"/>
      <c r="AF114" s="212"/>
      <c r="AG114" s="212" t="s">
        <v>211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3">
      <c r="A115" s="229"/>
      <c r="B115" s="230"/>
      <c r="C115" s="273" t="s">
        <v>232</v>
      </c>
      <c r="D115" s="237"/>
      <c r="E115" s="238"/>
      <c r="F115" s="239"/>
      <c r="G115" s="239"/>
      <c r="H115" s="233"/>
      <c r="I115" s="233"/>
      <c r="J115" s="233"/>
      <c r="K115" s="233"/>
      <c r="L115" s="233"/>
      <c r="M115" s="233"/>
      <c r="N115" s="232"/>
      <c r="O115" s="232"/>
      <c r="P115" s="232"/>
      <c r="Q115" s="232"/>
      <c r="R115" s="233"/>
      <c r="S115" s="233"/>
      <c r="T115" s="233"/>
      <c r="U115" s="233"/>
      <c r="V115" s="233"/>
      <c r="W115" s="233"/>
      <c r="X115" s="233"/>
      <c r="Y115" s="233"/>
      <c r="Z115" s="212"/>
      <c r="AA115" s="212"/>
      <c r="AB115" s="212"/>
      <c r="AC115" s="212"/>
      <c r="AD115" s="212"/>
      <c r="AE115" s="212"/>
      <c r="AF115" s="212"/>
      <c r="AG115" s="212" t="s">
        <v>211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3">
      <c r="A116" s="229"/>
      <c r="B116" s="230"/>
      <c r="C116" s="274" t="s">
        <v>262</v>
      </c>
      <c r="D116" s="264"/>
      <c r="E116" s="264"/>
      <c r="F116" s="264"/>
      <c r="G116" s="264"/>
      <c r="H116" s="233"/>
      <c r="I116" s="233"/>
      <c r="J116" s="233"/>
      <c r="K116" s="233"/>
      <c r="L116" s="233"/>
      <c r="M116" s="233"/>
      <c r="N116" s="232"/>
      <c r="O116" s="232"/>
      <c r="P116" s="232"/>
      <c r="Q116" s="232"/>
      <c r="R116" s="233"/>
      <c r="S116" s="233"/>
      <c r="T116" s="233"/>
      <c r="U116" s="233"/>
      <c r="V116" s="233"/>
      <c r="W116" s="233"/>
      <c r="X116" s="233"/>
      <c r="Y116" s="233"/>
      <c r="Z116" s="212"/>
      <c r="AA116" s="212"/>
      <c r="AB116" s="212"/>
      <c r="AC116" s="212"/>
      <c r="AD116" s="212"/>
      <c r="AE116" s="212"/>
      <c r="AF116" s="212"/>
      <c r="AG116" s="212" t="s">
        <v>211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3">
      <c r="A117" s="229"/>
      <c r="B117" s="230"/>
      <c r="C117" s="274" t="s">
        <v>263</v>
      </c>
      <c r="D117" s="264"/>
      <c r="E117" s="264"/>
      <c r="F117" s="264"/>
      <c r="G117" s="264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211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3">
      <c r="A118" s="229"/>
      <c r="B118" s="230"/>
      <c r="C118" s="274" t="s">
        <v>705</v>
      </c>
      <c r="D118" s="264"/>
      <c r="E118" s="264"/>
      <c r="F118" s="264"/>
      <c r="G118" s="264"/>
      <c r="H118" s="233"/>
      <c r="I118" s="233"/>
      <c r="J118" s="233"/>
      <c r="K118" s="233"/>
      <c r="L118" s="233"/>
      <c r="M118" s="233"/>
      <c r="N118" s="232"/>
      <c r="O118" s="232"/>
      <c r="P118" s="232"/>
      <c r="Q118" s="232"/>
      <c r="R118" s="233"/>
      <c r="S118" s="233"/>
      <c r="T118" s="233"/>
      <c r="U118" s="233"/>
      <c r="V118" s="233"/>
      <c r="W118" s="233"/>
      <c r="X118" s="233"/>
      <c r="Y118" s="233"/>
      <c r="Z118" s="212"/>
      <c r="AA118" s="212"/>
      <c r="AB118" s="212"/>
      <c r="AC118" s="212"/>
      <c r="AD118" s="212"/>
      <c r="AE118" s="212"/>
      <c r="AF118" s="212"/>
      <c r="AG118" s="212" t="s">
        <v>211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3">
      <c r="A119" s="229"/>
      <c r="B119" s="230"/>
      <c r="C119" s="274" t="s">
        <v>264</v>
      </c>
      <c r="D119" s="264"/>
      <c r="E119" s="264"/>
      <c r="F119" s="264"/>
      <c r="G119" s="264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2"/>
      <c r="AA119" s="212"/>
      <c r="AB119" s="212"/>
      <c r="AC119" s="212"/>
      <c r="AD119" s="212"/>
      <c r="AE119" s="212"/>
      <c r="AF119" s="212"/>
      <c r="AG119" s="212" t="s">
        <v>211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3">
      <c r="A120" s="229"/>
      <c r="B120" s="230"/>
      <c r="C120" s="274" t="s">
        <v>706</v>
      </c>
      <c r="D120" s="264"/>
      <c r="E120" s="264"/>
      <c r="F120" s="264"/>
      <c r="G120" s="264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211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3">
      <c r="A121" s="229"/>
      <c r="B121" s="230"/>
      <c r="C121" s="274" t="s">
        <v>707</v>
      </c>
      <c r="D121" s="264"/>
      <c r="E121" s="264"/>
      <c r="F121" s="264"/>
      <c r="G121" s="264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211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3">
      <c r="A122" s="229"/>
      <c r="B122" s="230"/>
      <c r="C122" s="274" t="s">
        <v>265</v>
      </c>
      <c r="D122" s="264"/>
      <c r="E122" s="264"/>
      <c r="F122" s="264"/>
      <c r="G122" s="264"/>
      <c r="H122" s="233"/>
      <c r="I122" s="233"/>
      <c r="J122" s="233"/>
      <c r="K122" s="233"/>
      <c r="L122" s="233"/>
      <c r="M122" s="233"/>
      <c r="N122" s="232"/>
      <c r="O122" s="232"/>
      <c r="P122" s="232"/>
      <c r="Q122" s="232"/>
      <c r="R122" s="233"/>
      <c r="S122" s="233"/>
      <c r="T122" s="233"/>
      <c r="U122" s="233"/>
      <c r="V122" s="233"/>
      <c r="W122" s="233"/>
      <c r="X122" s="233"/>
      <c r="Y122" s="233"/>
      <c r="Z122" s="212"/>
      <c r="AA122" s="212"/>
      <c r="AB122" s="212"/>
      <c r="AC122" s="212"/>
      <c r="AD122" s="212"/>
      <c r="AE122" s="212"/>
      <c r="AF122" s="212"/>
      <c r="AG122" s="212" t="s">
        <v>211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3">
      <c r="A123" s="229"/>
      <c r="B123" s="230"/>
      <c r="C123" s="274" t="s">
        <v>264</v>
      </c>
      <c r="D123" s="264"/>
      <c r="E123" s="264"/>
      <c r="F123" s="264"/>
      <c r="G123" s="264"/>
      <c r="H123" s="233"/>
      <c r="I123" s="233"/>
      <c r="J123" s="233"/>
      <c r="K123" s="233"/>
      <c r="L123" s="233"/>
      <c r="M123" s="233"/>
      <c r="N123" s="232"/>
      <c r="O123" s="232"/>
      <c r="P123" s="232"/>
      <c r="Q123" s="232"/>
      <c r="R123" s="233"/>
      <c r="S123" s="233"/>
      <c r="T123" s="233"/>
      <c r="U123" s="233"/>
      <c r="V123" s="233"/>
      <c r="W123" s="233"/>
      <c r="X123" s="233"/>
      <c r="Y123" s="233"/>
      <c r="Z123" s="212"/>
      <c r="AA123" s="212"/>
      <c r="AB123" s="212"/>
      <c r="AC123" s="212"/>
      <c r="AD123" s="212"/>
      <c r="AE123" s="212"/>
      <c r="AF123" s="212"/>
      <c r="AG123" s="212" t="s">
        <v>211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x14ac:dyDescent="0.3">
      <c r="A124" s="244" t="s">
        <v>137</v>
      </c>
      <c r="B124" s="245" t="s">
        <v>64</v>
      </c>
      <c r="C124" s="267" t="s">
        <v>65</v>
      </c>
      <c r="D124" s="246"/>
      <c r="E124" s="247"/>
      <c r="F124" s="248"/>
      <c r="G124" s="249">
        <f>SUMIF(AG125:AG133,"&lt;&gt;NOR",G125:G133)</f>
        <v>0</v>
      </c>
      <c r="H124" s="243"/>
      <c r="I124" s="243">
        <f>SUM(I125:I133)</f>
        <v>0</v>
      </c>
      <c r="J124" s="243"/>
      <c r="K124" s="243">
        <f>SUM(K125:K133)</f>
        <v>0</v>
      </c>
      <c r="L124" s="243"/>
      <c r="M124" s="243">
        <f>SUM(M125:M133)</f>
        <v>0</v>
      </c>
      <c r="N124" s="242"/>
      <c r="O124" s="242">
        <f>SUM(O125:O133)</f>
        <v>14.649999999999999</v>
      </c>
      <c r="P124" s="242"/>
      <c r="Q124" s="242">
        <f>SUM(Q125:Q133)</f>
        <v>0</v>
      </c>
      <c r="R124" s="243"/>
      <c r="S124" s="243"/>
      <c r="T124" s="243"/>
      <c r="U124" s="243"/>
      <c r="V124" s="243">
        <f>SUM(V125:V133)</f>
        <v>11.57</v>
      </c>
      <c r="W124" s="243"/>
      <c r="X124" s="243"/>
      <c r="Y124" s="243"/>
      <c r="AG124" t="s">
        <v>138</v>
      </c>
    </row>
    <row r="125" spans="1:60" ht="20.6" outlineLevel="1" x14ac:dyDescent="0.3">
      <c r="A125" s="251">
        <v>26</v>
      </c>
      <c r="B125" s="252" t="s">
        <v>266</v>
      </c>
      <c r="C125" s="269" t="s">
        <v>267</v>
      </c>
      <c r="D125" s="253" t="s">
        <v>141</v>
      </c>
      <c r="E125" s="254">
        <v>15.03</v>
      </c>
      <c r="F125" s="255"/>
      <c r="G125" s="256">
        <f>ROUND(E125*F125,2)</f>
        <v>0</v>
      </c>
      <c r="H125" s="234"/>
      <c r="I125" s="233">
        <f>ROUND(E125*H125,2)</f>
        <v>0</v>
      </c>
      <c r="J125" s="234"/>
      <c r="K125" s="233">
        <f>ROUND(E125*J125,2)</f>
        <v>0</v>
      </c>
      <c r="L125" s="233">
        <v>21</v>
      </c>
      <c r="M125" s="233">
        <f>G125*(1+L125/100)</f>
        <v>0</v>
      </c>
      <c r="N125" s="232">
        <v>0.30360999999999999</v>
      </c>
      <c r="O125" s="232">
        <f>ROUND(E125*N125,2)</f>
        <v>4.5599999999999996</v>
      </c>
      <c r="P125" s="232">
        <v>0</v>
      </c>
      <c r="Q125" s="232">
        <f>ROUND(E125*P125,2)</f>
        <v>0</v>
      </c>
      <c r="R125" s="233"/>
      <c r="S125" s="233" t="s">
        <v>142</v>
      </c>
      <c r="T125" s="233" t="s">
        <v>142</v>
      </c>
      <c r="U125" s="233">
        <v>1.6E-2</v>
      </c>
      <c r="V125" s="233">
        <f>ROUND(E125*U125,2)</f>
        <v>0.24</v>
      </c>
      <c r="W125" s="233"/>
      <c r="X125" s="233" t="s">
        <v>143</v>
      </c>
      <c r="Y125" s="233" t="s">
        <v>144</v>
      </c>
      <c r="Z125" s="212"/>
      <c r="AA125" s="212"/>
      <c r="AB125" s="212"/>
      <c r="AC125" s="212"/>
      <c r="AD125" s="212"/>
      <c r="AE125" s="212"/>
      <c r="AF125" s="212"/>
      <c r="AG125" s="212" t="s">
        <v>145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3">
      <c r="A126" s="229"/>
      <c r="B126" s="230"/>
      <c r="C126" s="270" t="s">
        <v>268</v>
      </c>
      <c r="D126" s="235"/>
      <c r="E126" s="236">
        <v>15.03</v>
      </c>
      <c r="F126" s="233"/>
      <c r="G126" s="233"/>
      <c r="H126" s="233"/>
      <c r="I126" s="233"/>
      <c r="J126" s="233"/>
      <c r="K126" s="233"/>
      <c r="L126" s="233"/>
      <c r="M126" s="233"/>
      <c r="N126" s="232"/>
      <c r="O126" s="232"/>
      <c r="P126" s="232"/>
      <c r="Q126" s="232"/>
      <c r="R126" s="233"/>
      <c r="S126" s="233"/>
      <c r="T126" s="233"/>
      <c r="U126" s="233"/>
      <c r="V126" s="233"/>
      <c r="W126" s="233"/>
      <c r="X126" s="233"/>
      <c r="Y126" s="233"/>
      <c r="Z126" s="212"/>
      <c r="AA126" s="212"/>
      <c r="AB126" s="212"/>
      <c r="AC126" s="212"/>
      <c r="AD126" s="212"/>
      <c r="AE126" s="212"/>
      <c r="AF126" s="212"/>
      <c r="AG126" s="212" t="s">
        <v>152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0.6" outlineLevel="1" x14ac:dyDescent="0.3">
      <c r="A127" s="251">
        <v>27</v>
      </c>
      <c r="B127" s="252" t="s">
        <v>269</v>
      </c>
      <c r="C127" s="269" t="s">
        <v>270</v>
      </c>
      <c r="D127" s="253" t="s">
        <v>141</v>
      </c>
      <c r="E127" s="254">
        <v>15.03</v>
      </c>
      <c r="F127" s="255"/>
      <c r="G127" s="256">
        <f>ROUND(E127*F127,2)</f>
        <v>0</v>
      </c>
      <c r="H127" s="234"/>
      <c r="I127" s="233">
        <f>ROUND(E127*H127,2)</f>
        <v>0</v>
      </c>
      <c r="J127" s="234"/>
      <c r="K127" s="233">
        <f>ROUND(E127*J127,2)</f>
        <v>0</v>
      </c>
      <c r="L127" s="233">
        <v>21</v>
      </c>
      <c r="M127" s="233">
        <f>G127*(1+L127/100)</f>
        <v>0</v>
      </c>
      <c r="N127" s="232">
        <v>0.46</v>
      </c>
      <c r="O127" s="232">
        <f>ROUND(E127*N127,2)</f>
        <v>6.91</v>
      </c>
      <c r="P127" s="232">
        <v>0</v>
      </c>
      <c r="Q127" s="232">
        <f>ROUND(E127*P127,2)</f>
        <v>0</v>
      </c>
      <c r="R127" s="233"/>
      <c r="S127" s="233" t="s">
        <v>142</v>
      </c>
      <c r="T127" s="233" t="s">
        <v>142</v>
      </c>
      <c r="U127" s="233">
        <v>2.9000000000000001E-2</v>
      </c>
      <c r="V127" s="233">
        <f>ROUND(E127*U127,2)</f>
        <v>0.44</v>
      </c>
      <c r="W127" s="233"/>
      <c r="X127" s="233" t="s">
        <v>143</v>
      </c>
      <c r="Y127" s="233" t="s">
        <v>144</v>
      </c>
      <c r="Z127" s="212"/>
      <c r="AA127" s="212"/>
      <c r="AB127" s="212"/>
      <c r="AC127" s="212"/>
      <c r="AD127" s="212"/>
      <c r="AE127" s="212"/>
      <c r="AF127" s="212"/>
      <c r="AG127" s="212" t="s">
        <v>145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3">
      <c r="A128" s="229"/>
      <c r="B128" s="230"/>
      <c r="C128" s="270" t="s">
        <v>268</v>
      </c>
      <c r="D128" s="235"/>
      <c r="E128" s="236">
        <v>15.03</v>
      </c>
      <c r="F128" s="233"/>
      <c r="G128" s="233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152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3">
      <c r="A129" s="251">
        <v>28</v>
      </c>
      <c r="B129" s="252" t="s">
        <v>271</v>
      </c>
      <c r="C129" s="269" t="s">
        <v>272</v>
      </c>
      <c r="D129" s="253" t="s">
        <v>141</v>
      </c>
      <c r="E129" s="254">
        <v>15.03</v>
      </c>
      <c r="F129" s="255"/>
      <c r="G129" s="256">
        <f>ROUND(E129*F129,2)</f>
        <v>0</v>
      </c>
      <c r="H129" s="234"/>
      <c r="I129" s="233">
        <f>ROUND(E129*H129,2)</f>
        <v>0</v>
      </c>
      <c r="J129" s="234"/>
      <c r="K129" s="233">
        <f>ROUND(E129*J129,2)</f>
        <v>0</v>
      </c>
      <c r="L129" s="233">
        <v>21</v>
      </c>
      <c r="M129" s="233">
        <f>G129*(1+L129/100)</f>
        <v>0</v>
      </c>
      <c r="N129" s="232">
        <v>7.3899999999999993E-2</v>
      </c>
      <c r="O129" s="232">
        <f>ROUND(E129*N129,2)</f>
        <v>1.1100000000000001</v>
      </c>
      <c r="P129" s="232">
        <v>0</v>
      </c>
      <c r="Q129" s="232">
        <f>ROUND(E129*P129,2)</f>
        <v>0</v>
      </c>
      <c r="R129" s="233"/>
      <c r="S129" s="233" t="s">
        <v>142</v>
      </c>
      <c r="T129" s="233" t="s">
        <v>142</v>
      </c>
      <c r="U129" s="233">
        <v>0.45200000000000001</v>
      </c>
      <c r="V129" s="233">
        <f>ROUND(E129*U129,2)</f>
        <v>6.79</v>
      </c>
      <c r="W129" s="233"/>
      <c r="X129" s="233" t="s">
        <v>143</v>
      </c>
      <c r="Y129" s="233" t="s">
        <v>144</v>
      </c>
      <c r="Z129" s="212"/>
      <c r="AA129" s="212"/>
      <c r="AB129" s="212"/>
      <c r="AC129" s="212"/>
      <c r="AD129" s="212"/>
      <c r="AE129" s="212"/>
      <c r="AF129" s="212"/>
      <c r="AG129" s="212" t="s">
        <v>145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3">
      <c r="A130" s="229"/>
      <c r="B130" s="230"/>
      <c r="C130" s="270" t="s">
        <v>268</v>
      </c>
      <c r="D130" s="235"/>
      <c r="E130" s="236">
        <v>15.03</v>
      </c>
      <c r="F130" s="233"/>
      <c r="G130" s="233"/>
      <c r="H130" s="233"/>
      <c r="I130" s="233"/>
      <c r="J130" s="233"/>
      <c r="K130" s="233"/>
      <c r="L130" s="233"/>
      <c r="M130" s="233"/>
      <c r="N130" s="232"/>
      <c r="O130" s="232"/>
      <c r="P130" s="232"/>
      <c r="Q130" s="232"/>
      <c r="R130" s="233"/>
      <c r="S130" s="233"/>
      <c r="T130" s="233"/>
      <c r="U130" s="233"/>
      <c r="V130" s="233"/>
      <c r="W130" s="233"/>
      <c r="X130" s="233"/>
      <c r="Y130" s="233"/>
      <c r="Z130" s="212"/>
      <c r="AA130" s="212"/>
      <c r="AB130" s="212"/>
      <c r="AC130" s="212"/>
      <c r="AD130" s="212"/>
      <c r="AE130" s="212"/>
      <c r="AF130" s="212"/>
      <c r="AG130" s="212" t="s">
        <v>152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3">
      <c r="A131" s="257">
        <v>29</v>
      </c>
      <c r="B131" s="258" t="s">
        <v>273</v>
      </c>
      <c r="C131" s="268" t="s">
        <v>274</v>
      </c>
      <c r="D131" s="259" t="s">
        <v>209</v>
      </c>
      <c r="E131" s="260">
        <v>10</v>
      </c>
      <c r="F131" s="261"/>
      <c r="G131" s="262">
        <f>ROUND(E131*F131,2)</f>
        <v>0</v>
      </c>
      <c r="H131" s="234"/>
      <c r="I131" s="233">
        <f>ROUND(E131*H131,2)</f>
        <v>0</v>
      </c>
      <c r="J131" s="234"/>
      <c r="K131" s="233">
        <f>ROUND(E131*J131,2)</f>
        <v>0</v>
      </c>
      <c r="L131" s="233">
        <v>21</v>
      </c>
      <c r="M131" s="233">
        <f>G131*(1+L131/100)</f>
        <v>0</v>
      </c>
      <c r="N131" s="232">
        <v>3.3E-4</v>
      </c>
      <c r="O131" s="232">
        <f>ROUND(E131*N131,2)</f>
        <v>0</v>
      </c>
      <c r="P131" s="232">
        <v>0</v>
      </c>
      <c r="Q131" s="232">
        <f>ROUND(E131*P131,2)</f>
        <v>0</v>
      </c>
      <c r="R131" s="233"/>
      <c r="S131" s="233" t="s">
        <v>142</v>
      </c>
      <c r="T131" s="233" t="s">
        <v>142</v>
      </c>
      <c r="U131" s="233">
        <v>0.41</v>
      </c>
      <c r="V131" s="233">
        <f>ROUND(E131*U131,2)</f>
        <v>4.0999999999999996</v>
      </c>
      <c r="W131" s="233"/>
      <c r="X131" s="233" t="s">
        <v>143</v>
      </c>
      <c r="Y131" s="233" t="s">
        <v>144</v>
      </c>
      <c r="Z131" s="212"/>
      <c r="AA131" s="212"/>
      <c r="AB131" s="212"/>
      <c r="AC131" s="212"/>
      <c r="AD131" s="212"/>
      <c r="AE131" s="212"/>
      <c r="AF131" s="212"/>
      <c r="AG131" s="212" t="s">
        <v>145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3">
      <c r="A132" s="251">
        <v>30</v>
      </c>
      <c r="B132" s="252" t="s">
        <v>275</v>
      </c>
      <c r="C132" s="269" t="s">
        <v>276</v>
      </c>
      <c r="D132" s="253" t="s">
        <v>141</v>
      </c>
      <c r="E132" s="254">
        <v>16.082100000000001</v>
      </c>
      <c r="F132" s="255"/>
      <c r="G132" s="256">
        <f>ROUND(E132*F132,2)</f>
        <v>0</v>
      </c>
      <c r="H132" s="234"/>
      <c r="I132" s="233">
        <f>ROUND(E132*H132,2)</f>
        <v>0</v>
      </c>
      <c r="J132" s="234"/>
      <c r="K132" s="233">
        <f>ROUND(E132*J132,2)</f>
        <v>0</v>
      </c>
      <c r="L132" s="233">
        <v>21</v>
      </c>
      <c r="M132" s="233">
        <f>G132*(1+L132/100)</f>
        <v>0</v>
      </c>
      <c r="N132" s="232">
        <v>0.129</v>
      </c>
      <c r="O132" s="232">
        <f>ROUND(E132*N132,2)</f>
        <v>2.0699999999999998</v>
      </c>
      <c r="P132" s="232">
        <v>0</v>
      </c>
      <c r="Q132" s="232">
        <f>ROUND(E132*P132,2)</f>
        <v>0</v>
      </c>
      <c r="R132" s="233" t="s">
        <v>223</v>
      </c>
      <c r="S132" s="233" t="s">
        <v>142</v>
      </c>
      <c r="T132" s="233" t="s">
        <v>142</v>
      </c>
      <c r="U132" s="233">
        <v>0</v>
      </c>
      <c r="V132" s="233">
        <f>ROUND(E132*U132,2)</f>
        <v>0</v>
      </c>
      <c r="W132" s="233"/>
      <c r="X132" s="233" t="s">
        <v>224</v>
      </c>
      <c r="Y132" s="233" t="s">
        <v>144</v>
      </c>
      <c r="Z132" s="212"/>
      <c r="AA132" s="212"/>
      <c r="AB132" s="212"/>
      <c r="AC132" s="212"/>
      <c r="AD132" s="212"/>
      <c r="AE132" s="212"/>
      <c r="AF132" s="212"/>
      <c r="AG132" s="212" t="s">
        <v>225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3">
      <c r="A133" s="229"/>
      <c r="B133" s="230"/>
      <c r="C133" s="270" t="s">
        <v>277</v>
      </c>
      <c r="D133" s="235"/>
      <c r="E133" s="236">
        <v>16.082100000000001</v>
      </c>
      <c r="F133" s="233"/>
      <c r="G133" s="233"/>
      <c r="H133" s="233"/>
      <c r="I133" s="233"/>
      <c r="J133" s="233"/>
      <c r="K133" s="233"/>
      <c r="L133" s="233"/>
      <c r="M133" s="233"/>
      <c r="N133" s="232"/>
      <c r="O133" s="232"/>
      <c r="P133" s="232"/>
      <c r="Q133" s="232"/>
      <c r="R133" s="233"/>
      <c r="S133" s="233"/>
      <c r="T133" s="233"/>
      <c r="U133" s="233"/>
      <c r="V133" s="233"/>
      <c r="W133" s="233"/>
      <c r="X133" s="233"/>
      <c r="Y133" s="233"/>
      <c r="Z133" s="212"/>
      <c r="AA133" s="212"/>
      <c r="AB133" s="212"/>
      <c r="AC133" s="212"/>
      <c r="AD133" s="212"/>
      <c r="AE133" s="212"/>
      <c r="AF133" s="212"/>
      <c r="AG133" s="212" t="s">
        <v>152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x14ac:dyDescent="0.3">
      <c r="A134" s="244" t="s">
        <v>137</v>
      </c>
      <c r="B134" s="245" t="s">
        <v>66</v>
      </c>
      <c r="C134" s="267" t="s">
        <v>67</v>
      </c>
      <c r="D134" s="246"/>
      <c r="E134" s="247"/>
      <c r="F134" s="248"/>
      <c r="G134" s="249">
        <f>SUMIF(AG135:AG147,"&lt;&gt;NOR",G135:G147)</f>
        <v>0</v>
      </c>
      <c r="H134" s="243"/>
      <c r="I134" s="243">
        <f>SUM(I135:I147)</f>
        <v>0</v>
      </c>
      <c r="J134" s="243"/>
      <c r="K134" s="243">
        <f>SUM(K135:K147)</f>
        <v>0</v>
      </c>
      <c r="L134" s="243"/>
      <c r="M134" s="243">
        <f>SUM(M135:M147)</f>
        <v>0</v>
      </c>
      <c r="N134" s="242"/>
      <c r="O134" s="242">
        <f>SUM(O135:O147)</f>
        <v>0.78999999999999992</v>
      </c>
      <c r="P134" s="242"/>
      <c r="Q134" s="242">
        <f>SUM(Q135:Q147)</f>
        <v>0</v>
      </c>
      <c r="R134" s="243"/>
      <c r="S134" s="243"/>
      <c r="T134" s="243"/>
      <c r="U134" s="243"/>
      <c r="V134" s="243">
        <f>SUM(V135:V147)</f>
        <v>25.5</v>
      </c>
      <c r="W134" s="243"/>
      <c r="X134" s="243"/>
      <c r="Y134" s="243"/>
      <c r="AG134" t="s">
        <v>138</v>
      </c>
    </row>
    <row r="135" spans="1:60" ht="20.6" outlineLevel="1" x14ac:dyDescent="0.3">
      <c r="A135" s="251">
        <v>31</v>
      </c>
      <c r="B135" s="252" t="s">
        <v>278</v>
      </c>
      <c r="C135" s="269" t="s">
        <v>279</v>
      </c>
      <c r="D135" s="253" t="s">
        <v>141</v>
      </c>
      <c r="E135" s="254">
        <v>35.797499999999999</v>
      </c>
      <c r="F135" s="255"/>
      <c r="G135" s="256">
        <f>ROUND(E135*F135,2)</f>
        <v>0</v>
      </c>
      <c r="H135" s="234"/>
      <c r="I135" s="233">
        <f>ROUND(E135*H135,2)</f>
        <v>0</v>
      </c>
      <c r="J135" s="234"/>
      <c r="K135" s="233">
        <f>ROUND(E135*J135,2)</f>
        <v>0</v>
      </c>
      <c r="L135" s="233">
        <v>21</v>
      </c>
      <c r="M135" s="233">
        <f>G135*(1+L135/100)</f>
        <v>0</v>
      </c>
      <c r="N135" s="232">
        <v>6.8999999999999999E-3</v>
      </c>
      <c r="O135" s="232">
        <f>ROUND(E135*N135,2)</f>
        <v>0.25</v>
      </c>
      <c r="P135" s="232">
        <v>0</v>
      </c>
      <c r="Q135" s="232">
        <f>ROUND(E135*P135,2)</f>
        <v>0</v>
      </c>
      <c r="R135" s="233"/>
      <c r="S135" s="233" t="s">
        <v>142</v>
      </c>
      <c r="T135" s="233" t="s">
        <v>142</v>
      </c>
      <c r="U135" s="233">
        <v>0.25</v>
      </c>
      <c r="V135" s="233">
        <f>ROUND(E135*U135,2)</f>
        <v>8.9499999999999993</v>
      </c>
      <c r="W135" s="233"/>
      <c r="X135" s="233" t="s">
        <v>143</v>
      </c>
      <c r="Y135" s="233" t="s">
        <v>144</v>
      </c>
      <c r="Z135" s="212"/>
      <c r="AA135" s="212"/>
      <c r="AB135" s="212"/>
      <c r="AC135" s="212"/>
      <c r="AD135" s="212"/>
      <c r="AE135" s="212"/>
      <c r="AF135" s="212"/>
      <c r="AG135" s="212" t="s">
        <v>145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3">
      <c r="A136" s="229"/>
      <c r="B136" s="230"/>
      <c r="C136" s="270" t="s">
        <v>280</v>
      </c>
      <c r="D136" s="235"/>
      <c r="E136" s="236">
        <v>26.122499999999999</v>
      </c>
      <c r="F136" s="233"/>
      <c r="G136" s="233"/>
      <c r="H136" s="233"/>
      <c r="I136" s="233"/>
      <c r="J136" s="233"/>
      <c r="K136" s="233"/>
      <c r="L136" s="233"/>
      <c r="M136" s="233"/>
      <c r="N136" s="232"/>
      <c r="O136" s="232"/>
      <c r="P136" s="232"/>
      <c r="Q136" s="232"/>
      <c r="R136" s="233"/>
      <c r="S136" s="233"/>
      <c r="T136" s="233"/>
      <c r="U136" s="233"/>
      <c r="V136" s="233"/>
      <c r="W136" s="233"/>
      <c r="X136" s="233"/>
      <c r="Y136" s="233"/>
      <c r="Z136" s="212"/>
      <c r="AA136" s="212"/>
      <c r="AB136" s="212"/>
      <c r="AC136" s="212"/>
      <c r="AD136" s="212"/>
      <c r="AE136" s="212"/>
      <c r="AF136" s="212"/>
      <c r="AG136" s="212" t="s">
        <v>152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3">
      <c r="A137" s="229"/>
      <c r="B137" s="230"/>
      <c r="C137" s="270" t="s">
        <v>281</v>
      </c>
      <c r="D137" s="235"/>
      <c r="E137" s="236">
        <v>9.6750000000000007</v>
      </c>
      <c r="F137" s="233"/>
      <c r="G137" s="233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152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3">
      <c r="A138" s="251">
        <v>32</v>
      </c>
      <c r="B138" s="252" t="s">
        <v>282</v>
      </c>
      <c r="C138" s="269" t="s">
        <v>283</v>
      </c>
      <c r="D138" s="253" t="s">
        <v>141</v>
      </c>
      <c r="E138" s="254">
        <v>35.797499999999999</v>
      </c>
      <c r="F138" s="255"/>
      <c r="G138" s="256">
        <f>ROUND(E138*F138,2)</f>
        <v>0</v>
      </c>
      <c r="H138" s="234"/>
      <c r="I138" s="233">
        <f>ROUND(E138*H138,2)</f>
        <v>0</v>
      </c>
      <c r="J138" s="234"/>
      <c r="K138" s="233">
        <f>ROUND(E138*J138,2)</f>
        <v>0</v>
      </c>
      <c r="L138" s="233">
        <v>21</v>
      </c>
      <c r="M138" s="233">
        <f>G138*(1+L138/100)</f>
        <v>0</v>
      </c>
      <c r="N138" s="232">
        <v>1.155E-2</v>
      </c>
      <c r="O138" s="232">
        <f>ROUND(E138*N138,2)</f>
        <v>0.41</v>
      </c>
      <c r="P138" s="232">
        <v>0</v>
      </c>
      <c r="Q138" s="232">
        <f>ROUND(E138*P138,2)</f>
        <v>0</v>
      </c>
      <c r="R138" s="233"/>
      <c r="S138" s="233" t="s">
        <v>142</v>
      </c>
      <c r="T138" s="233" t="s">
        <v>142</v>
      </c>
      <c r="U138" s="233">
        <v>0.1</v>
      </c>
      <c r="V138" s="233">
        <f>ROUND(E138*U138,2)</f>
        <v>3.58</v>
      </c>
      <c r="W138" s="233"/>
      <c r="X138" s="233" t="s">
        <v>143</v>
      </c>
      <c r="Y138" s="233" t="s">
        <v>144</v>
      </c>
      <c r="Z138" s="212"/>
      <c r="AA138" s="212"/>
      <c r="AB138" s="212"/>
      <c r="AC138" s="212"/>
      <c r="AD138" s="212"/>
      <c r="AE138" s="212"/>
      <c r="AF138" s="212"/>
      <c r="AG138" s="212" t="s">
        <v>145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3">
      <c r="A139" s="229"/>
      <c r="B139" s="230"/>
      <c r="C139" s="270" t="s">
        <v>280</v>
      </c>
      <c r="D139" s="235"/>
      <c r="E139" s="236">
        <v>26.122499999999999</v>
      </c>
      <c r="F139" s="233"/>
      <c r="G139" s="233"/>
      <c r="H139" s="233"/>
      <c r="I139" s="233"/>
      <c r="J139" s="233"/>
      <c r="K139" s="233"/>
      <c r="L139" s="233"/>
      <c r="M139" s="233"/>
      <c r="N139" s="232"/>
      <c r="O139" s="232"/>
      <c r="P139" s="232"/>
      <c r="Q139" s="232"/>
      <c r="R139" s="233"/>
      <c r="S139" s="233"/>
      <c r="T139" s="233"/>
      <c r="U139" s="233"/>
      <c r="V139" s="233"/>
      <c r="W139" s="233"/>
      <c r="X139" s="233"/>
      <c r="Y139" s="233"/>
      <c r="Z139" s="212"/>
      <c r="AA139" s="212"/>
      <c r="AB139" s="212"/>
      <c r="AC139" s="212"/>
      <c r="AD139" s="212"/>
      <c r="AE139" s="212"/>
      <c r="AF139" s="212"/>
      <c r="AG139" s="212" t="s">
        <v>152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3">
      <c r="A140" s="229"/>
      <c r="B140" s="230"/>
      <c r="C140" s="270" t="s">
        <v>281</v>
      </c>
      <c r="D140" s="235"/>
      <c r="E140" s="236">
        <v>9.6750000000000007</v>
      </c>
      <c r="F140" s="233"/>
      <c r="G140" s="23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152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3">
      <c r="A141" s="257">
        <v>33</v>
      </c>
      <c r="B141" s="258" t="s">
        <v>284</v>
      </c>
      <c r="C141" s="268" t="s">
        <v>285</v>
      </c>
      <c r="D141" s="259" t="s">
        <v>286</v>
      </c>
      <c r="E141" s="260">
        <v>1</v>
      </c>
      <c r="F141" s="261"/>
      <c r="G141" s="262">
        <f>ROUND(E141*F141,2)</f>
        <v>0</v>
      </c>
      <c r="H141" s="234"/>
      <c r="I141" s="233">
        <f>ROUND(E141*H141,2)</f>
        <v>0</v>
      </c>
      <c r="J141" s="234"/>
      <c r="K141" s="233">
        <f>ROUND(E141*J141,2)</f>
        <v>0</v>
      </c>
      <c r="L141" s="233">
        <v>21</v>
      </c>
      <c r="M141" s="233">
        <f>G141*(1+L141/100)</f>
        <v>0</v>
      </c>
      <c r="N141" s="232">
        <v>4.0000000000000003E-5</v>
      </c>
      <c r="O141" s="232">
        <f>ROUND(E141*N141,2)</f>
        <v>0</v>
      </c>
      <c r="P141" s="232">
        <v>0</v>
      </c>
      <c r="Q141" s="232">
        <f>ROUND(E141*P141,2)</f>
        <v>0</v>
      </c>
      <c r="R141" s="233"/>
      <c r="S141" s="233" t="s">
        <v>142</v>
      </c>
      <c r="T141" s="233" t="s">
        <v>142</v>
      </c>
      <c r="U141" s="233">
        <v>0.08</v>
      </c>
      <c r="V141" s="233">
        <f>ROUND(E141*U141,2)</f>
        <v>0.08</v>
      </c>
      <c r="W141" s="233"/>
      <c r="X141" s="233" t="s">
        <v>143</v>
      </c>
      <c r="Y141" s="233" t="s">
        <v>144</v>
      </c>
      <c r="Z141" s="212"/>
      <c r="AA141" s="212"/>
      <c r="AB141" s="212"/>
      <c r="AC141" s="212"/>
      <c r="AD141" s="212"/>
      <c r="AE141" s="212"/>
      <c r="AF141" s="212"/>
      <c r="AG141" s="212" t="s">
        <v>145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3">
      <c r="A142" s="251">
        <v>34</v>
      </c>
      <c r="B142" s="252" t="s">
        <v>287</v>
      </c>
      <c r="C142" s="269" t="s">
        <v>288</v>
      </c>
      <c r="D142" s="253" t="s">
        <v>141</v>
      </c>
      <c r="E142" s="254">
        <v>35.797499999999999</v>
      </c>
      <c r="F142" s="255"/>
      <c r="G142" s="256">
        <f>ROUND(E142*F142,2)</f>
        <v>0</v>
      </c>
      <c r="H142" s="234"/>
      <c r="I142" s="233">
        <f>ROUND(E142*H142,2)</f>
        <v>0</v>
      </c>
      <c r="J142" s="234"/>
      <c r="K142" s="233">
        <f>ROUND(E142*J142,2)</f>
        <v>0</v>
      </c>
      <c r="L142" s="233">
        <v>21</v>
      </c>
      <c r="M142" s="233">
        <f>G142*(1+L142/100)</f>
        <v>0</v>
      </c>
      <c r="N142" s="232">
        <v>8.0000000000000007E-5</v>
      </c>
      <c r="O142" s="232">
        <f>ROUND(E142*N142,2)</f>
        <v>0</v>
      </c>
      <c r="P142" s="232">
        <v>0</v>
      </c>
      <c r="Q142" s="232">
        <f>ROUND(E142*P142,2)</f>
        <v>0</v>
      </c>
      <c r="R142" s="233"/>
      <c r="S142" s="233" t="s">
        <v>142</v>
      </c>
      <c r="T142" s="233" t="s">
        <v>142</v>
      </c>
      <c r="U142" s="233">
        <v>0</v>
      </c>
      <c r="V142" s="233">
        <f>ROUND(E142*U142,2)</f>
        <v>0</v>
      </c>
      <c r="W142" s="233"/>
      <c r="X142" s="233" t="s">
        <v>143</v>
      </c>
      <c r="Y142" s="233" t="s">
        <v>144</v>
      </c>
      <c r="Z142" s="212"/>
      <c r="AA142" s="212"/>
      <c r="AB142" s="212"/>
      <c r="AC142" s="212"/>
      <c r="AD142" s="212"/>
      <c r="AE142" s="212"/>
      <c r="AF142" s="212"/>
      <c r="AG142" s="212" t="s">
        <v>145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3">
      <c r="A143" s="229"/>
      <c r="B143" s="230"/>
      <c r="C143" s="270" t="s">
        <v>280</v>
      </c>
      <c r="D143" s="235"/>
      <c r="E143" s="236">
        <v>26.122499999999999</v>
      </c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152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3">
      <c r="A144" s="229"/>
      <c r="B144" s="230"/>
      <c r="C144" s="270" t="s">
        <v>281</v>
      </c>
      <c r="D144" s="235"/>
      <c r="E144" s="236">
        <v>9.6750000000000007</v>
      </c>
      <c r="F144" s="233"/>
      <c r="G144" s="233"/>
      <c r="H144" s="233"/>
      <c r="I144" s="233"/>
      <c r="J144" s="233"/>
      <c r="K144" s="233"/>
      <c r="L144" s="233"/>
      <c r="M144" s="233"/>
      <c r="N144" s="232"/>
      <c r="O144" s="232"/>
      <c r="P144" s="232"/>
      <c r="Q144" s="232"/>
      <c r="R144" s="233"/>
      <c r="S144" s="233"/>
      <c r="T144" s="233"/>
      <c r="U144" s="233"/>
      <c r="V144" s="233"/>
      <c r="W144" s="233"/>
      <c r="X144" s="233"/>
      <c r="Y144" s="233"/>
      <c r="Z144" s="212"/>
      <c r="AA144" s="212"/>
      <c r="AB144" s="212"/>
      <c r="AC144" s="212"/>
      <c r="AD144" s="212"/>
      <c r="AE144" s="212"/>
      <c r="AF144" s="212"/>
      <c r="AG144" s="212" t="s">
        <v>152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0.6" outlineLevel="1" x14ac:dyDescent="0.3">
      <c r="A145" s="251">
        <v>35</v>
      </c>
      <c r="B145" s="252" t="s">
        <v>289</v>
      </c>
      <c r="C145" s="269" t="s">
        <v>290</v>
      </c>
      <c r="D145" s="253" t="s">
        <v>141</v>
      </c>
      <c r="E145" s="254">
        <v>35.797499999999999</v>
      </c>
      <c r="F145" s="255"/>
      <c r="G145" s="256">
        <f>ROUND(E145*F145,2)</f>
        <v>0</v>
      </c>
      <c r="H145" s="234"/>
      <c r="I145" s="233">
        <f>ROUND(E145*H145,2)</f>
        <v>0</v>
      </c>
      <c r="J145" s="234"/>
      <c r="K145" s="233">
        <f>ROUND(E145*J145,2)</f>
        <v>0</v>
      </c>
      <c r="L145" s="233">
        <v>21</v>
      </c>
      <c r="M145" s="233">
        <f>G145*(1+L145/100)</f>
        <v>0</v>
      </c>
      <c r="N145" s="232">
        <v>3.6700000000000001E-3</v>
      </c>
      <c r="O145" s="232">
        <f>ROUND(E145*N145,2)</f>
        <v>0.13</v>
      </c>
      <c r="P145" s="232">
        <v>0</v>
      </c>
      <c r="Q145" s="232">
        <f>ROUND(E145*P145,2)</f>
        <v>0</v>
      </c>
      <c r="R145" s="233"/>
      <c r="S145" s="233" t="s">
        <v>142</v>
      </c>
      <c r="T145" s="233" t="s">
        <v>142</v>
      </c>
      <c r="U145" s="233">
        <v>0.36</v>
      </c>
      <c r="V145" s="233">
        <f>ROUND(E145*U145,2)</f>
        <v>12.89</v>
      </c>
      <c r="W145" s="233"/>
      <c r="X145" s="233" t="s">
        <v>143</v>
      </c>
      <c r="Y145" s="233" t="s">
        <v>144</v>
      </c>
      <c r="Z145" s="212"/>
      <c r="AA145" s="212"/>
      <c r="AB145" s="212"/>
      <c r="AC145" s="212"/>
      <c r="AD145" s="212"/>
      <c r="AE145" s="212"/>
      <c r="AF145" s="212"/>
      <c r="AG145" s="212" t="s">
        <v>145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3">
      <c r="A146" s="229"/>
      <c r="B146" s="230"/>
      <c r="C146" s="270" t="s">
        <v>280</v>
      </c>
      <c r="D146" s="235"/>
      <c r="E146" s="236">
        <v>26.122499999999999</v>
      </c>
      <c r="F146" s="233"/>
      <c r="G146" s="233"/>
      <c r="H146" s="233"/>
      <c r="I146" s="233"/>
      <c r="J146" s="233"/>
      <c r="K146" s="233"/>
      <c r="L146" s="233"/>
      <c r="M146" s="233"/>
      <c r="N146" s="232"/>
      <c r="O146" s="232"/>
      <c r="P146" s="232"/>
      <c r="Q146" s="232"/>
      <c r="R146" s="233"/>
      <c r="S146" s="233"/>
      <c r="T146" s="233"/>
      <c r="U146" s="233"/>
      <c r="V146" s="233"/>
      <c r="W146" s="233"/>
      <c r="X146" s="233"/>
      <c r="Y146" s="233"/>
      <c r="Z146" s="212"/>
      <c r="AA146" s="212"/>
      <c r="AB146" s="212"/>
      <c r="AC146" s="212"/>
      <c r="AD146" s="212"/>
      <c r="AE146" s="212"/>
      <c r="AF146" s="212"/>
      <c r="AG146" s="212" t="s">
        <v>152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3">
      <c r="A147" s="229"/>
      <c r="B147" s="230"/>
      <c r="C147" s="270" t="s">
        <v>281</v>
      </c>
      <c r="D147" s="235"/>
      <c r="E147" s="236">
        <v>9.6750000000000007</v>
      </c>
      <c r="F147" s="233"/>
      <c r="G147" s="233"/>
      <c r="H147" s="233"/>
      <c r="I147" s="233"/>
      <c r="J147" s="233"/>
      <c r="K147" s="233"/>
      <c r="L147" s="233"/>
      <c r="M147" s="233"/>
      <c r="N147" s="232"/>
      <c r="O147" s="232"/>
      <c r="P147" s="232"/>
      <c r="Q147" s="232"/>
      <c r="R147" s="233"/>
      <c r="S147" s="233"/>
      <c r="T147" s="233"/>
      <c r="U147" s="233"/>
      <c r="V147" s="233"/>
      <c r="W147" s="233"/>
      <c r="X147" s="233"/>
      <c r="Y147" s="233"/>
      <c r="Z147" s="212"/>
      <c r="AA147" s="212"/>
      <c r="AB147" s="212"/>
      <c r="AC147" s="212"/>
      <c r="AD147" s="212"/>
      <c r="AE147" s="212"/>
      <c r="AF147" s="212"/>
      <c r="AG147" s="212" t="s">
        <v>152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3">
      <c r="A148" s="244" t="s">
        <v>137</v>
      </c>
      <c r="B148" s="245" t="s">
        <v>68</v>
      </c>
      <c r="C148" s="267" t="s">
        <v>69</v>
      </c>
      <c r="D148" s="246"/>
      <c r="E148" s="247"/>
      <c r="F148" s="248"/>
      <c r="G148" s="249">
        <f>SUMIF(AG149:AG176,"&lt;&gt;NOR",G149:G176)</f>
        <v>0</v>
      </c>
      <c r="H148" s="243"/>
      <c r="I148" s="243">
        <f>SUM(I149:I176)</f>
        <v>0</v>
      </c>
      <c r="J148" s="243"/>
      <c r="K148" s="243">
        <f>SUM(K149:K176)</f>
        <v>0</v>
      </c>
      <c r="L148" s="243"/>
      <c r="M148" s="243">
        <f>SUM(M149:M176)</f>
        <v>0</v>
      </c>
      <c r="N148" s="242"/>
      <c r="O148" s="242">
        <f>SUM(O149:O176)</f>
        <v>1.5999999999999999</v>
      </c>
      <c r="P148" s="242"/>
      <c r="Q148" s="242">
        <f>SUM(Q149:Q176)</f>
        <v>0</v>
      </c>
      <c r="R148" s="243"/>
      <c r="S148" s="243"/>
      <c r="T148" s="243"/>
      <c r="U148" s="243"/>
      <c r="V148" s="243">
        <f>SUM(V149:V176)</f>
        <v>65.97999999999999</v>
      </c>
      <c r="W148" s="243"/>
      <c r="X148" s="243"/>
      <c r="Y148" s="243"/>
      <c r="AG148" t="s">
        <v>138</v>
      </c>
    </row>
    <row r="149" spans="1:60" outlineLevel="1" x14ac:dyDescent="0.3">
      <c r="A149" s="251">
        <v>36</v>
      </c>
      <c r="B149" s="252" t="s">
        <v>291</v>
      </c>
      <c r="C149" s="269" t="s">
        <v>292</v>
      </c>
      <c r="D149" s="253" t="s">
        <v>141</v>
      </c>
      <c r="E149" s="254">
        <v>8.4</v>
      </c>
      <c r="F149" s="255"/>
      <c r="G149" s="256">
        <f>ROUND(E149*F149,2)</f>
        <v>0</v>
      </c>
      <c r="H149" s="234"/>
      <c r="I149" s="233">
        <f>ROUND(E149*H149,2)</f>
        <v>0</v>
      </c>
      <c r="J149" s="234"/>
      <c r="K149" s="233">
        <f>ROUND(E149*J149,2)</f>
        <v>0</v>
      </c>
      <c r="L149" s="233">
        <v>21</v>
      </c>
      <c r="M149" s="233">
        <f>G149*(1+L149/100)</f>
        <v>0</v>
      </c>
      <c r="N149" s="232">
        <v>6.0499999999999998E-3</v>
      </c>
      <c r="O149" s="232">
        <f>ROUND(E149*N149,2)</f>
        <v>0.05</v>
      </c>
      <c r="P149" s="232">
        <v>0</v>
      </c>
      <c r="Q149" s="232">
        <f>ROUND(E149*P149,2)</f>
        <v>0</v>
      </c>
      <c r="R149" s="233"/>
      <c r="S149" s="233" t="s">
        <v>142</v>
      </c>
      <c r="T149" s="233" t="s">
        <v>142</v>
      </c>
      <c r="U149" s="233">
        <v>8.1000000000000003E-2</v>
      </c>
      <c r="V149" s="233">
        <f>ROUND(E149*U149,2)</f>
        <v>0.68</v>
      </c>
      <c r="W149" s="233"/>
      <c r="X149" s="233" t="s">
        <v>143</v>
      </c>
      <c r="Y149" s="233" t="s">
        <v>144</v>
      </c>
      <c r="Z149" s="212"/>
      <c r="AA149" s="212"/>
      <c r="AB149" s="212"/>
      <c r="AC149" s="212"/>
      <c r="AD149" s="212"/>
      <c r="AE149" s="212"/>
      <c r="AF149" s="212"/>
      <c r="AG149" s="212" t="s">
        <v>145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2" x14ac:dyDescent="0.3">
      <c r="A150" s="229"/>
      <c r="B150" s="230"/>
      <c r="C150" s="270" t="s">
        <v>293</v>
      </c>
      <c r="D150" s="235"/>
      <c r="E150" s="236">
        <v>8.4</v>
      </c>
      <c r="F150" s="233"/>
      <c r="G150" s="233"/>
      <c r="H150" s="233"/>
      <c r="I150" s="233"/>
      <c r="J150" s="233"/>
      <c r="K150" s="233"/>
      <c r="L150" s="233"/>
      <c r="M150" s="233"/>
      <c r="N150" s="232"/>
      <c r="O150" s="232"/>
      <c r="P150" s="232"/>
      <c r="Q150" s="232"/>
      <c r="R150" s="233"/>
      <c r="S150" s="233"/>
      <c r="T150" s="233"/>
      <c r="U150" s="233"/>
      <c r="V150" s="233"/>
      <c r="W150" s="233"/>
      <c r="X150" s="233"/>
      <c r="Y150" s="233"/>
      <c r="Z150" s="212"/>
      <c r="AA150" s="212"/>
      <c r="AB150" s="212"/>
      <c r="AC150" s="212"/>
      <c r="AD150" s="212"/>
      <c r="AE150" s="212"/>
      <c r="AF150" s="212"/>
      <c r="AG150" s="212" t="s">
        <v>152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ht="20.6" outlineLevel="1" x14ac:dyDescent="0.3">
      <c r="A151" s="251">
        <v>37</v>
      </c>
      <c r="B151" s="252" t="s">
        <v>294</v>
      </c>
      <c r="C151" s="269" t="s">
        <v>295</v>
      </c>
      <c r="D151" s="253" t="s">
        <v>141</v>
      </c>
      <c r="E151" s="254">
        <v>8.4</v>
      </c>
      <c r="F151" s="255"/>
      <c r="G151" s="256">
        <f>ROUND(E151*F151,2)</f>
        <v>0</v>
      </c>
      <c r="H151" s="234"/>
      <c r="I151" s="233">
        <f>ROUND(E151*H151,2)</f>
        <v>0</v>
      </c>
      <c r="J151" s="234"/>
      <c r="K151" s="233">
        <f>ROUND(E151*J151,2)</f>
        <v>0</v>
      </c>
      <c r="L151" s="233">
        <v>21</v>
      </c>
      <c r="M151" s="233">
        <f>G151*(1+L151/100)</f>
        <v>0</v>
      </c>
      <c r="N151" s="232">
        <v>4.8719999999999999E-2</v>
      </c>
      <c r="O151" s="232">
        <f>ROUND(E151*N151,2)</f>
        <v>0.41</v>
      </c>
      <c r="P151" s="232">
        <v>0</v>
      </c>
      <c r="Q151" s="232">
        <f>ROUND(E151*P151,2)</f>
        <v>0</v>
      </c>
      <c r="R151" s="233"/>
      <c r="S151" s="233" t="s">
        <v>142</v>
      </c>
      <c r="T151" s="233" t="s">
        <v>142</v>
      </c>
      <c r="U151" s="233">
        <v>0.54200000000000004</v>
      </c>
      <c r="V151" s="233">
        <f>ROUND(E151*U151,2)</f>
        <v>4.55</v>
      </c>
      <c r="W151" s="233"/>
      <c r="X151" s="233" t="s">
        <v>143</v>
      </c>
      <c r="Y151" s="233" t="s">
        <v>144</v>
      </c>
      <c r="Z151" s="212"/>
      <c r="AA151" s="212"/>
      <c r="AB151" s="212"/>
      <c r="AC151" s="212"/>
      <c r="AD151" s="212"/>
      <c r="AE151" s="212"/>
      <c r="AF151" s="212"/>
      <c r="AG151" s="212" t="s">
        <v>145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3">
      <c r="A152" s="229"/>
      <c r="B152" s="230"/>
      <c r="C152" s="270" t="s">
        <v>293</v>
      </c>
      <c r="D152" s="235"/>
      <c r="E152" s="236">
        <v>8.4</v>
      </c>
      <c r="F152" s="233"/>
      <c r="G152" s="233"/>
      <c r="H152" s="233"/>
      <c r="I152" s="233"/>
      <c r="J152" s="233"/>
      <c r="K152" s="233"/>
      <c r="L152" s="233"/>
      <c r="M152" s="233"/>
      <c r="N152" s="232"/>
      <c r="O152" s="232"/>
      <c r="P152" s="232"/>
      <c r="Q152" s="232"/>
      <c r="R152" s="233"/>
      <c r="S152" s="233"/>
      <c r="T152" s="233"/>
      <c r="U152" s="233"/>
      <c r="V152" s="233"/>
      <c r="W152" s="233"/>
      <c r="X152" s="233"/>
      <c r="Y152" s="233"/>
      <c r="Z152" s="212"/>
      <c r="AA152" s="212"/>
      <c r="AB152" s="212"/>
      <c r="AC152" s="212"/>
      <c r="AD152" s="212"/>
      <c r="AE152" s="212"/>
      <c r="AF152" s="212"/>
      <c r="AG152" s="212" t="s">
        <v>152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3">
      <c r="A153" s="257">
        <v>38</v>
      </c>
      <c r="B153" s="258" t="s">
        <v>296</v>
      </c>
      <c r="C153" s="268" t="s">
        <v>297</v>
      </c>
      <c r="D153" s="259" t="s">
        <v>286</v>
      </c>
      <c r="E153" s="260">
        <v>1</v>
      </c>
      <c r="F153" s="261"/>
      <c r="G153" s="262">
        <f>ROUND(E153*F153,2)</f>
        <v>0</v>
      </c>
      <c r="H153" s="234"/>
      <c r="I153" s="233">
        <f>ROUND(E153*H153,2)</f>
        <v>0</v>
      </c>
      <c r="J153" s="234"/>
      <c r="K153" s="233">
        <f>ROUND(E153*J153,2)</f>
        <v>0</v>
      </c>
      <c r="L153" s="233">
        <v>21</v>
      </c>
      <c r="M153" s="233">
        <f>G153*(1+L153/100)</f>
        <v>0</v>
      </c>
      <c r="N153" s="232">
        <v>4.0000000000000003E-5</v>
      </c>
      <c r="O153" s="232">
        <f>ROUND(E153*N153,2)</f>
        <v>0</v>
      </c>
      <c r="P153" s="232">
        <v>0</v>
      </c>
      <c r="Q153" s="232">
        <f>ROUND(E153*P153,2)</f>
        <v>0</v>
      </c>
      <c r="R153" s="233"/>
      <c r="S153" s="233" t="s">
        <v>142</v>
      </c>
      <c r="T153" s="233" t="s">
        <v>142</v>
      </c>
      <c r="U153" s="233">
        <v>0.08</v>
      </c>
      <c r="V153" s="233">
        <f>ROUND(E153*U153,2)</f>
        <v>0.08</v>
      </c>
      <c r="W153" s="233"/>
      <c r="X153" s="233" t="s">
        <v>143</v>
      </c>
      <c r="Y153" s="233" t="s">
        <v>144</v>
      </c>
      <c r="Z153" s="212"/>
      <c r="AA153" s="212"/>
      <c r="AB153" s="212"/>
      <c r="AC153" s="212"/>
      <c r="AD153" s="212"/>
      <c r="AE153" s="212"/>
      <c r="AF153" s="212"/>
      <c r="AG153" s="212" t="s">
        <v>145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3">
      <c r="A154" s="251">
        <v>39</v>
      </c>
      <c r="B154" s="252" t="s">
        <v>298</v>
      </c>
      <c r="C154" s="269" t="s">
        <v>299</v>
      </c>
      <c r="D154" s="253" t="s">
        <v>141</v>
      </c>
      <c r="E154" s="254">
        <v>40.049999999999997</v>
      </c>
      <c r="F154" s="255"/>
      <c r="G154" s="256">
        <f>ROUND(E154*F154,2)</f>
        <v>0</v>
      </c>
      <c r="H154" s="234"/>
      <c r="I154" s="233">
        <f>ROUND(E154*H154,2)</f>
        <v>0</v>
      </c>
      <c r="J154" s="234"/>
      <c r="K154" s="233">
        <f>ROUND(E154*J154,2)</f>
        <v>0</v>
      </c>
      <c r="L154" s="233">
        <v>21</v>
      </c>
      <c r="M154" s="233">
        <f>G154*(1+L154/100)</f>
        <v>0</v>
      </c>
      <c r="N154" s="232">
        <v>3.5E-4</v>
      </c>
      <c r="O154" s="232">
        <f>ROUND(E154*N154,2)</f>
        <v>0.01</v>
      </c>
      <c r="P154" s="232">
        <v>0</v>
      </c>
      <c r="Q154" s="232">
        <f>ROUND(E154*P154,2)</f>
        <v>0</v>
      </c>
      <c r="R154" s="233"/>
      <c r="S154" s="233" t="s">
        <v>142</v>
      </c>
      <c r="T154" s="233" t="s">
        <v>142</v>
      </c>
      <c r="U154" s="233">
        <v>7.0000000000000007E-2</v>
      </c>
      <c r="V154" s="233">
        <f>ROUND(E154*U154,2)</f>
        <v>2.8</v>
      </c>
      <c r="W154" s="233"/>
      <c r="X154" s="233" t="s">
        <v>143</v>
      </c>
      <c r="Y154" s="233" t="s">
        <v>144</v>
      </c>
      <c r="Z154" s="212"/>
      <c r="AA154" s="212"/>
      <c r="AB154" s="212"/>
      <c r="AC154" s="212"/>
      <c r="AD154" s="212"/>
      <c r="AE154" s="212"/>
      <c r="AF154" s="212"/>
      <c r="AG154" s="212" t="s">
        <v>145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3">
      <c r="A155" s="229"/>
      <c r="B155" s="230"/>
      <c r="C155" s="270" t="s">
        <v>300</v>
      </c>
      <c r="D155" s="235"/>
      <c r="E155" s="236">
        <v>1.2</v>
      </c>
      <c r="F155" s="233"/>
      <c r="G155" s="23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152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3">
      <c r="A156" s="229"/>
      <c r="B156" s="230"/>
      <c r="C156" s="270" t="s">
        <v>301</v>
      </c>
      <c r="D156" s="235"/>
      <c r="E156" s="236">
        <v>38.85</v>
      </c>
      <c r="F156" s="233"/>
      <c r="G156" s="233"/>
      <c r="H156" s="233"/>
      <c r="I156" s="233"/>
      <c r="J156" s="233"/>
      <c r="K156" s="233"/>
      <c r="L156" s="233"/>
      <c r="M156" s="233"/>
      <c r="N156" s="232"/>
      <c r="O156" s="232"/>
      <c r="P156" s="232"/>
      <c r="Q156" s="232"/>
      <c r="R156" s="233"/>
      <c r="S156" s="233"/>
      <c r="T156" s="233"/>
      <c r="U156" s="233"/>
      <c r="V156" s="233"/>
      <c r="W156" s="233"/>
      <c r="X156" s="233"/>
      <c r="Y156" s="233"/>
      <c r="Z156" s="212"/>
      <c r="AA156" s="212"/>
      <c r="AB156" s="212"/>
      <c r="AC156" s="212"/>
      <c r="AD156" s="212"/>
      <c r="AE156" s="212"/>
      <c r="AF156" s="212"/>
      <c r="AG156" s="212" t="s">
        <v>152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0.6" outlineLevel="1" x14ac:dyDescent="0.3">
      <c r="A157" s="251">
        <v>40</v>
      </c>
      <c r="B157" s="252" t="s">
        <v>302</v>
      </c>
      <c r="C157" s="269" t="s">
        <v>303</v>
      </c>
      <c r="D157" s="253" t="s">
        <v>141</v>
      </c>
      <c r="E157" s="254">
        <v>15.85</v>
      </c>
      <c r="F157" s="255"/>
      <c r="G157" s="256">
        <f>ROUND(E157*F157,2)</f>
        <v>0</v>
      </c>
      <c r="H157" s="234"/>
      <c r="I157" s="233">
        <f>ROUND(E157*H157,2)</f>
        <v>0</v>
      </c>
      <c r="J157" s="234"/>
      <c r="K157" s="233">
        <f>ROUND(E157*J157,2)</f>
        <v>0</v>
      </c>
      <c r="L157" s="233">
        <v>21</v>
      </c>
      <c r="M157" s="233">
        <f>G157*(1+L157/100)</f>
        <v>0</v>
      </c>
      <c r="N157" s="232">
        <v>1.316E-2</v>
      </c>
      <c r="O157" s="232">
        <f>ROUND(E157*N157,2)</f>
        <v>0.21</v>
      </c>
      <c r="P157" s="232">
        <v>0</v>
      </c>
      <c r="Q157" s="232">
        <f>ROUND(E157*P157,2)</f>
        <v>0</v>
      </c>
      <c r="R157" s="233"/>
      <c r="S157" s="233" t="s">
        <v>142</v>
      </c>
      <c r="T157" s="233" t="s">
        <v>142</v>
      </c>
      <c r="U157" s="233">
        <v>1.26</v>
      </c>
      <c r="V157" s="233">
        <f>ROUND(E157*U157,2)</f>
        <v>19.97</v>
      </c>
      <c r="W157" s="233"/>
      <c r="X157" s="233" t="s">
        <v>143</v>
      </c>
      <c r="Y157" s="233" t="s">
        <v>144</v>
      </c>
      <c r="Z157" s="212"/>
      <c r="AA157" s="212"/>
      <c r="AB157" s="212"/>
      <c r="AC157" s="212"/>
      <c r="AD157" s="212"/>
      <c r="AE157" s="212"/>
      <c r="AF157" s="212"/>
      <c r="AG157" s="212" t="s">
        <v>145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3">
      <c r="A158" s="229"/>
      <c r="B158" s="230"/>
      <c r="C158" s="271" t="s">
        <v>304</v>
      </c>
      <c r="D158" s="263"/>
      <c r="E158" s="263"/>
      <c r="F158" s="263"/>
      <c r="G158" s="263"/>
      <c r="H158" s="233"/>
      <c r="I158" s="233"/>
      <c r="J158" s="233"/>
      <c r="K158" s="233"/>
      <c r="L158" s="233"/>
      <c r="M158" s="233"/>
      <c r="N158" s="232"/>
      <c r="O158" s="232"/>
      <c r="P158" s="232"/>
      <c r="Q158" s="232"/>
      <c r="R158" s="233"/>
      <c r="S158" s="233"/>
      <c r="T158" s="233"/>
      <c r="U158" s="233"/>
      <c r="V158" s="233"/>
      <c r="W158" s="233"/>
      <c r="X158" s="233"/>
      <c r="Y158" s="233"/>
      <c r="Z158" s="212"/>
      <c r="AA158" s="212"/>
      <c r="AB158" s="212"/>
      <c r="AC158" s="212"/>
      <c r="AD158" s="212"/>
      <c r="AE158" s="212"/>
      <c r="AF158" s="212"/>
      <c r="AG158" s="212" t="s">
        <v>211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3">
      <c r="A159" s="229"/>
      <c r="B159" s="230"/>
      <c r="C159" s="270" t="s">
        <v>305</v>
      </c>
      <c r="D159" s="235"/>
      <c r="E159" s="236">
        <v>15.85</v>
      </c>
      <c r="F159" s="233"/>
      <c r="G159" s="233"/>
      <c r="H159" s="233"/>
      <c r="I159" s="233"/>
      <c r="J159" s="233"/>
      <c r="K159" s="233"/>
      <c r="L159" s="233"/>
      <c r="M159" s="233"/>
      <c r="N159" s="232"/>
      <c r="O159" s="232"/>
      <c r="P159" s="232"/>
      <c r="Q159" s="232"/>
      <c r="R159" s="233"/>
      <c r="S159" s="233"/>
      <c r="T159" s="233"/>
      <c r="U159" s="233"/>
      <c r="V159" s="233"/>
      <c r="W159" s="233"/>
      <c r="X159" s="233"/>
      <c r="Y159" s="233"/>
      <c r="Z159" s="212"/>
      <c r="AA159" s="212"/>
      <c r="AB159" s="212"/>
      <c r="AC159" s="212"/>
      <c r="AD159" s="212"/>
      <c r="AE159" s="212"/>
      <c r="AF159" s="212"/>
      <c r="AG159" s="212" t="s">
        <v>152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30.9" outlineLevel="1" x14ac:dyDescent="0.3">
      <c r="A160" s="251">
        <v>41</v>
      </c>
      <c r="B160" s="252" t="s">
        <v>306</v>
      </c>
      <c r="C160" s="269" t="s">
        <v>307</v>
      </c>
      <c r="D160" s="253" t="s">
        <v>141</v>
      </c>
      <c r="E160" s="254">
        <v>16.100000000000001</v>
      </c>
      <c r="F160" s="255"/>
      <c r="G160" s="256">
        <f>ROUND(E160*F160,2)</f>
        <v>0</v>
      </c>
      <c r="H160" s="234"/>
      <c r="I160" s="233">
        <f>ROUND(E160*H160,2)</f>
        <v>0</v>
      </c>
      <c r="J160" s="234"/>
      <c r="K160" s="233">
        <f>ROUND(E160*J160,2)</f>
        <v>0</v>
      </c>
      <c r="L160" s="233">
        <v>21</v>
      </c>
      <c r="M160" s="233">
        <f>G160*(1+L160/100)</f>
        <v>0</v>
      </c>
      <c r="N160" s="232">
        <v>3.61E-2</v>
      </c>
      <c r="O160" s="232">
        <f>ROUND(E160*N160,2)</f>
        <v>0.57999999999999996</v>
      </c>
      <c r="P160" s="232">
        <v>0</v>
      </c>
      <c r="Q160" s="232">
        <f>ROUND(E160*P160,2)</f>
        <v>0</v>
      </c>
      <c r="R160" s="233"/>
      <c r="S160" s="233" t="s">
        <v>142</v>
      </c>
      <c r="T160" s="233" t="s">
        <v>142</v>
      </c>
      <c r="U160" s="233">
        <v>1.42</v>
      </c>
      <c r="V160" s="233">
        <f>ROUND(E160*U160,2)</f>
        <v>22.86</v>
      </c>
      <c r="W160" s="233"/>
      <c r="X160" s="233" t="s">
        <v>143</v>
      </c>
      <c r="Y160" s="233" t="s">
        <v>144</v>
      </c>
      <c r="Z160" s="212"/>
      <c r="AA160" s="212"/>
      <c r="AB160" s="212"/>
      <c r="AC160" s="212"/>
      <c r="AD160" s="212"/>
      <c r="AE160" s="212"/>
      <c r="AF160" s="212"/>
      <c r="AG160" s="212" t="s">
        <v>145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3">
      <c r="A161" s="229"/>
      <c r="B161" s="230"/>
      <c r="C161" s="271" t="s">
        <v>308</v>
      </c>
      <c r="D161" s="263"/>
      <c r="E161" s="263"/>
      <c r="F161" s="263"/>
      <c r="G161" s="263"/>
      <c r="H161" s="233"/>
      <c r="I161" s="233"/>
      <c r="J161" s="233"/>
      <c r="K161" s="233"/>
      <c r="L161" s="233"/>
      <c r="M161" s="233"/>
      <c r="N161" s="232"/>
      <c r="O161" s="232"/>
      <c r="P161" s="232"/>
      <c r="Q161" s="232"/>
      <c r="R161" s="233"/>
      <c r="S161" s="233"/>
      <c r="T161" s="233"/>
      <c r="U161" s="233"/>
      <c r="V161" s="233"/>
      <c r="W161" s="233"/>
      <c r="X161" s="233"/>
      <c r="Y161" s="233"/>
      <c r="Z161" s="212"/>
      <c r="AA161" s="212"/>
      <c r="AB161" s="212"/>
      <c r="AC161" s="212"/>
      <c r="AD161" s="212"/>
      <c r="AE161" s="212"/>
      <c r="AF161" s="212"/>
      <c r="AG161" s="212" t="s">
        <v>211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3">
      <c r="A162" s="229"/>
      <c r="B162" s="230"/>
      <c r="C162" s="270" t="s">
        <v>309</v>
      </c>
      <c r="D162" s="235"/>
      <c r="E162" s="236">
        <v>16.100000000000001</v>
      </c>
      <c r="F162" s="233"/>
      <c r="G162" s="233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152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30.9" outlineLevel="1" x14ac:dyDescent="0.3">
      <c r="A163" s="251">
        <v>42</v>
      </c>
      <c r="B163" s="252" t="s">
        <v>310</v>
      </c>
      <c r="C163" s="269" t="s">
        <v>311</v>
      </c>
      <c r="D163" s="253" t="s">
        <v>141</v>
      </c>
      <c r="E163" s="254">
        <v>6.9</v>
      </c>
      <c r="F163" s="255"/>
      <c r="G163" s="256">
        <f>ROUND(E163*F163,2)</f>
        <v>0</v>
      </c>
      <c r="H163" s="234"/>
      <c r="I163" s="233">
        <f>ROUND(E163*H163,2)</f>
        <v>0</v>
      </c>
      <c r="J163" s="234"/>
      <c r="K163" s="233">
        <f>ROUND(E163*J163,2)</f>
        <v>0</v>
      </c>
      <c r="L163" s="233">
        <v>21</v>
      </c>
      <c r="M163" s="233">
        <f>G163*(1+L163/100)</f>
        <v>0</v>
      </c>
      <c r="N163" s="232">
        <v>4.5879999999999997E-2</v>
      </c>
      <c r="O163" s="232">
        <f>ROUND(E163*N163,2)</f>
        <v>0.32</v>
      </c>
      <c r="P163" s="232">
        <v>0</v>
      </c>
      <c r="Q163" s="232">
        <f>ROUND(E163*P163,2)</f>
        <v>0</v>
      </c>
      <c r="R163" s="233"/>
      <c r="S163" s="233" t="s">
        <v>142</v>
      </c>
      <c r="T163" s="233" t="s">
        <v>142</v>
      </c>
      <c r="U163" s="233">
        <v>1.4157999999999999</v>
      </c>
      <c r="V163" s="233">
        <f>ROUND(E163*U163,2)</f>
        <v>9.77</v>
      </c>
      <c r="W163" s="233"/>
      <c r="X163" s="233" t="s">
        <v>143</v>
      </c>
      <c r="Y163" s="233" t="s">
        <v>144</v>
      </c>
      <c r="Z163" s="212"/>
      <c r="AA163" s="212"/>
      <c r="AB163" s="212"/>
      <c r="AC163" s="212"/>
      <c r="AD163" s="212"/>
      <c r="AE163" s="212"/>
      <c r="AF163" s="212"/>
      <c r="AG163" s="212" t="s">
        <v>145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2" x14ac:dyDescent="0.3">
      <c r="A164" s="229"/>
      <c r="B164" s="230"/>
      <c r="C164" s="271" t="s">
        <v>308</v>
      </c>
      <c r="D164" s="263"/>
      <c r="E164" s="263"/>
      <c r="F164" s="263"/>
      <c r="G164" s="263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2"/>
      <c r="AA164" s="212"/>
      <c r="AB164" s="212"/>
      <c r="AC164" s="212"/>
      <c r="AD164" s="212"/>
      <c r="AE164" s="212"/>
      <c r="AF164" s="212"/>
      <c r="AG164" s="212" t="s">
        <v>211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3">
      <c r="A165" s="229"/>
      <c r="B165" s="230"/>
      <c r="C165" s="270" t="s">
        <v>312</v>
      </c>
      <c r="D165" s="235"/>
      <c r="E165" s="236">
        <v>6.9</v>
      </c>
      <c r="F165" s="233"/>
      <c r="G165" s="233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2"/>
      <c r="AA165" s="212"/>
      <c r="AB165" s="212"/>
      <c r="AC165" s="212"/>
      <c r="AD165" s="212"/>
      <c r="AE165" s="212"/>
      <c r="AF165" s="212"/>
      <c r="AG165" s="212" t="s">
        <v>152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3">
      <c r="A166" s="257">
        <v>43</v>
      </c>
      <c r="B166" s="258" t="s">
        <v>313</v>
      </c>
      <c r="C166" s="268" t="s">
        <v>314</v>
      </c>
      <c r="D166" s="259" t="s">
        <v>141</v>
      </c>
      <c r="E166" s="260">
        <v>38.85</v>
      </c>
      <c r="F166" s="261"/>
      <c r="G166" s="262">
        <f>ROUND(E166*F166,2)</f>
        <v>0</v>
      </c>
      <c r="H166" s="234"/>
      <c r="I166" s="233">
        <f>ROUND(E166*H166,2)</f>
        <v>0</v>
      </c>
      <c r="J166" s="234"/>
      <c r="K166" s="233">
        <f>ROUND(E166*J166,2)</f>
        <v>0</v>
      </c>
      <c r="L166" s="233">
        <v>21</v>
      </c>
      <c r="M166" s="233">
        <f>G166*(1+L166/100)</f>
        <v>0</v>
      </c>
      <c r="N166" s="232">
        <v>6.0000000000000002E-5</v>
      </c>
      <c r="O166" s="232">
        <f>ROUND(E166*N166,2)</f>
        <v>0</v>
      </c>
      <c r="P166" s="232">
        <v>0</v>
      </c>
      <c r="Q166" s="232">
        <f>ROUND(E166*P166,2)</f>
        <v>0</v>
      </c>
      <c r="R166" s="233"/>
      <c r="S166" s="233" t="s">
        <v>142</v>
      </c>
      <c r="T166" s="233" t="s">
        <v>142</v>
      </c>
      <c r="U166" s="233">
        <v>6.0000000000000001E-3</v>
      </c>
      <c r="V166" s="233">
        <f>ROUND(E166*U166,2)</f>
        <v>0.23</v>
      </c>
      <c r="W166" s="233"/>
      <c r="X166" s="233" t="s">
        <v>143</v>
      </c>
      <c r="Y166" s="233" t="s">
        <v>144</v>
      </c>
      <c r="Z166" s="212"/>
      <c r="AA166" s="212"/>
      <c r="AB166" s="212"/>
      <c r="AC166" s="212"/>
      <c r="AD166" s="212"/>
      <c r="AE166" s="212"/>
      <c r="AF166" s="212"/>
      <c r="AG166" s="212" t="s">
        <v>145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20.6" outlineLevel="1" x14ac:dyDescent="0.3">
      <c r="A167" s="257">
        <v>44</v>
      </c>
      <c r="B167" s="258" t="s">
        <v>315</v>
      </c>
      <c r="C167" s="268" t="s">
        <v>316</v>
      </c>
      <c r="D167" s="259" t="s">
        <v>209</v>
      </c>
      <c r="E167" s="260">
        <v>3.9</v>
      </c>
      <c r="F167" s="261"/>
      <c r="G167" s="262">
        <f>ROUND(E167*F167,2)</f>
        <v>0</v>
      </c>
      <c r="H167" s="234"/>
      <c r="I167" s="233">
        <f>ROUND(E167*H167,2)</f>
        <v>0</v>
      </c>
      <c r="J167" s="234"/>
      <c r="K167" s="233">
        <f>ROUND(E167*J167,2)</f>
        <v>0</v>
      </c>
      <c r="L167" s="233">
        <v>21</v>
      </c>
      <c r="M167" s="233">
        <f>G167*(1+L167/100)</f>
        <v>0</v>
      </c>
      <c r="N167" s="232">
        <v>9.3000000000000005E-4</v>
      </c>
      <c r="O167" s="232">
        <f>ROUND(E167*N167,2)</f>
        <v>0</v>
      </c>
      <c r="P167" s="232">
        <v>0</v>
      </c>
      <c r="Q167" s="232">
        <f>ROUND(E167*P167,2)</f>
        <v>0</v>
      </c>
      <c r="R167" s="233"/>
      <c r="S167" s="233" t="s">
        <v>142</v>
      </c>
      <c r="T167" s="233" t="s">
        <v>142</v>
      </c>
      <c r="U167" s="233">
        <v>0.32</v>
      </c>
      <c r="V167" s="233">
        <f>ROUND(E167*U167,2)</f>
        <v>1.25</v>
      </c>
      <c r="W167" s="233"/>
      <c r="X167" s="233" t="s">
        <v>143</v>
      </c>
      <c r="Y167" s="233" t="s">
        <v>144</v>
      </c>
      <c r="Z167" s="212"/>
      <c r="AA167" s="212"/>
      <c r="AB167" s="212"/>
      <c r="AC167" s="212"/>
      <c r="AD167" s="212"/>
      <c r="AE167" s="212"/>
      <c r="AF167" s="212"/>
      <c r="AG167" s="212" t="s">
        <v>145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0.6" outlineLevel="1" x14ac:dyDescent="0.3">
      <c r="A168" s="251">
        <v>45</v>
      </c>
      <c r="B168" s="252" t="s">
        <v>317</v>
      </c>
      <c r="C168" s="269" t="s">
        <v>318</v>
      </c>
      <c r="D168" s="253" t="s">
        <v>141</v>
      </c>
      <c r="E168" s="254">
        <v>8.4</v>
      </c>
      <c r="F168" s="255"/>
      <c r="G168" s="256">
        <f>ROUND(E168*F168,2)</f>
        <v>0</v>
      </c>
      <c r="H168" s="234"/>
      <c r="I168" s="233">
        <f>ROUND(E168*H168,2)</f>
        <v>0</v>
      </c>
      <c r="J168" s="234"/>
      <c r="K168" s="233">
        <f>ROUND(E168*J168,2)</f>
        <v>0</v>
      </c>
      <c r="L168" s="233">
        <v>21</v>
      </c>
      <c r="M168" s="233">
        <f>G168*(1+L168/100)</f>
        <v>0</v>
      </c>
      <c r="N168" s="232">
        <v>7.2000000000000005E-4</v>
      </c>
      <c r="O168" s="232">
        <f>ROUND(E168*N168,2)</f>
        <v>0.01</v>
      </c>
      <c r="P168" s="232">
        <v>0</v>
      </c>
      <c r="Q168" s="232">
        <f>ROUND(E168*P168,2)</f>
        <v>0</v>
      </c>
      <c r="R168" s="233"/>
      <c r="S168" s="233" t="s">
        <v>142</v>
      </c>
      <c r="T168" s="233" t="s">
        <v>142</v>
      </c>
      <c r="U168" s="233">
        <v>0.21</v>
      </c>
      <c r="V168" s="233">
        <f>ROUND(E168*U168,2)</f>
        <v>1.76</v>
      </c>
      <c r="W168" s="233"/>
      <c r="X168" s="233" t="s">
        <v>143</v>
      </c>
      <c r="Y168" s="233" t="s">
        <v>144</v>
      </c>
      <c r="Z168" s="212"/>
      <c r="AA168" s="212"/>
      <c r="AB168" s="212"/>
      <c r="AC168" s="212"/>
      <c r="AD168" s="212"/>
      <c r="AE168" s="212"/>
      <c r="AF168" s="212"/>
      <c r="AG168" s="212" t="s">
        <v>145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3">
      <c r="A169" s="229"/>
      <c r="B169" s="230"/>
      <c r="C169" s="271" t="s">
        <v>319</v>
      </c>
      <c r="D169" s="263"/>
      <c r="E169" s="263"/>
      <c r="F169" s="263"/>
      <c r="G169" s="263"/>
      <c r="H169" s="233"/>
      <c r="I169" s="233"/>
      <c r="J169" s="233"/>
      <c r="K169" s="233"/>
      <c r="L169" s="233"/>
      <c r="M169" s="233"/>
      <c r="N169" s="232"/>
      <c r="O169" s="232"/>
      <c r="P169" s="232"/>
      <c r="Q169" s="232"/>
      <c r="R169" s="233"/>
      <c r="S169" s="233"/>
      <c r="T169" s="233"/>
      <c r="U169" s="233"/>
      <c r="V169" s="233"/>
      <c r="W169" s="233"/>
      <c r="X169" s="233"/>
      <c r="Y169" s="233"/>
      <c r="Z169" s="212"/>
      <c r="AA169" s="212"/>
      <c r="AB169" s="212"/>
      <c r="AC169" s="212"/>
      <c r="AD169" s="212"/>
      <c r="AE169" s="212"/>
      <c r="AF169" s="212"/>
      <c r="AG169" s="212" t="s">
        <v>211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3">
      <c r="A170" s="229"/>
      <c r="B170" s="230"/>
      <c r="C170" s="270" t="s">
        <v>293</v>
      </c>
      <c r="D170" s="235"/>
      <c r="E170" s="236">
        <v>8.4</v>
      </c>
      <c r="F170" s="233"/>
      <c r="G170" s="233"/>
      <c r="H170" s="233"/>
      <c r="I170" s="233"/>
      <c r="J170" s="233"/>
      <c r="K170" s="233"/>
      <c r="L170" s="233"/>
      <c r="M170" s="233"/>
      <c r="N170" s="232"/>
      <c r="O170" s="232"/>
      <c r="P170" s="232"/>
      <c r="Q170" s="232"/>
      <c r="R170" s="233"/>
      <c r="S170" s="233"/>
      <c r="T170" s="233"/>
      <c r="U170" s="233"/>
      <c r="V170" s="233"/>
      <c r="W170" s="233"/>
      <c r="X170" s="233"/>
      <c r="Y170" s="233"/>
      <c r="Z170" s="212"/>
      <c r="AA170" s="212"/>
      <c r="AB170" s="212"/>
      <c r="AC170" s="212"/>
      <c r="AD170" s="212"/>
      <c r="AE170" s="212"/>
      <c r="AF170" s="212"/>
      <c r="AG170" s="212" t="s">
        <v>152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3">
      <c r="A171" s="251">
        <v>46</v>
      </c>
      <c r="B171" s="252" t="s">
        <v>320</v>
      </c>
      <c r="C171" s="269" t="s">
        <v>321</v>
      </c>
      <c r="D171" s="253" t="s">
        <v>141</v>
      </c>
      <c r="E171" s="254">
        <v>1.2</v>
      </c>
      <c r="F171" s="255"/>
      <c r="G171" s="256">
        <f>ROUND(E171*F171,2)</f>
        <v>0</v>
      </c>
      <c r="H171" s="234"/>
      <c r="I171" s="233">
        <f>ROUND(E171*H171,2)</f>
        <v>0</v>
      </c>
      <c r="J171" s="234"/>
      <c r="K171" s="233">
        <f>ROUND(E171*J171,2)</f>
        <v>0</v>
      </c>
      <c r="L171" s="233">
        <v>21</v>
      </c>
      <c r="M171" s="233">
        <f>G171*(1+L171/100)</f>
        <v>0</v>
      </c>
      <c r="N171" s="232">
        <v>6.1799999999999997E-3</v>
      </c>
      <c r="O171" s="232">
        <f>ROUND(E171*N171,2)</f>
        <v>0.01</v>
      </c>
      <c r="P171" s="232">
        <v>0</v>
      </c>
      <c r="Q171" s="232">
        <f>ROUND(E171*P171,2)</f>
        <v>0</v>
      </c>
      <c r="R171" s="233"/>
      <c r="S171" s="233" t="s">
        <v>142</v>
      </c>
      <c r="T171" s="233" t="s">
        <v>142</v>
      </c>
      <c r="U171" s="233">
        <v>0.5</v>
      </c>
      <c r="V171" s="233">
        <f>ROUND(E171*U171,2)</f>
        <v>0.6</v>
      </c>
      <c r="W171" s="233"/>
      <c r="X171" s="233" t="s">
        <v>143</v>
      </c>
      <c r="Y171" s="233" t="s">
        <v>144</v>
      </c>
      <c r="Z171" s="212"/>
      <c r="AA171" s="212"/>
      <c r="AB171" s="212"/>
      <c r="AC171" s="212"/>
      <c r="AD171" s="212"/>
      <c r="AE171" s="212"/>
      <c r="AF171" s="212"/>
      <c r="AG171" s="212" t="s">
        <v>145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3">
      <c r="A172" s="229"/>
      <c r="B172" s="230"/>
      <c r="C172" s="270" t="s">
        <v>322</v>
      </c>
      <c r="D172" s="235"/>
      <c r="E172" s="236">
        <v>1.2</v>
      </c>
      <c r="F172" s="233"/>
      <c r="G172" s="233"/>
      <c r="H172" s="233"/>
      <c r="I172" s="233"/>
      <c r="J172" s="233"/>
      <c r="K172" s="233"/>
      <c r="L172" s="233"/>
      <c r="M172" s="233"/>
      <c r="N172" s="232"/>
      <c r="O172" s="232"/>
      <c r="P172" s="232"/>
      <c r="Q172" s="232"/>
      <c r="R172" s="233"/>
      <c r="S172" s="233"/>
      <c r="T172" s="233"/>
      <c r="U172" s="233"/>
      <c r="V172" s="233"/>
      <c r="W172" s="233"/>
      <c r="X172" s="233"/>
      <c r="Y172" s="233"/>
      <c r="Z172" s="212"/>
      <c r="AA172" s="212"/>
      <c r="AB172" s="212"/>
      <c r="AC172" s="212"/>
      <c r="AD172" s="212"/>
      <c r="AE172" s="212"/>
      <c r="AF172" s="212"/>
      <c r="AG172" s="212" t="s">
        <v>152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3">
      <c r="A173" s="257">
        <v>47</v>
      </c>
      <c r="B173" s="258" t="s">
        <v>323</v>
      </c>
      <c r="C173" s="268" t="s">
        <v>324</v>
      </c>
      <c r="D173" s="259" t="s">
        <v>209</v>
      </c>
      <c r="E173" s="260">
        <v>20</v>
      </c>
      <c r="F173" s="261"/>
      <c r="G173" s="262">
        <f>ROUND(E173*F173,2)</f>
        <v>0</v>
      </c>
      <c r="H173" s="234"/>
      <c r="I173" s="233">
        <f>ROUND(E173*H173,2)</f>
        <v>0</v>
      </c>
      <c r="J173" s="234"/>
      <c r="K173" s="233">
        <f>ROUND(E173*J173,2)</f>
        <v>0</v>
      </c>
      <c r="L173" s="233">
        <v>21</v>
      </c>
      <c r="M173" s="233">
        <f>G173*(1+L173/100)</f>
        <v>0</v>
      </c>
      <c r="N173" s="232">
        <v>1.4999999999999999E-4</v>
      </c>
      <c r="O173" s="232">
        <f>ROUND(E173*N173,2)</f>
        <v>0</v>
      </c>
      <c r="P173" s="232">
        <v>0</v>
      </c>
      <c r="Q173" s="232">
        <f>ROUND(E173*P173,2)</f>
        <v>0</v>
      </c>
      <c r="R173" s="233"/>
      <c r="S173" s="233" t="s">
        <v>142</v>
      </c>
      <c r="T173" s="233" t="s">
        <v>142</v>
      </c>
      <c r="U173" s="233">
        <v>0</v>
      </c>
      <c r="V173" s="233">
        <f>ROUND(E173*U173,2)</f>
        <v>0</v>
      </c>
      <c r="W173" s="233"/>
      <c r="X173" s="233" t="s">
        <v>143</v>
      </c>
      <c r="Y173" s="233" t="s">
        <v>144</v>
      </c>
      <c r="Z173" s="212"/>
      <c r="AA173" s="212"/>
      <c r="AB173" s="212"/>
      <c r="AC173" s="212"/>
      <c r="AD173" s="212"/>
      <c r="AE173" s="212"/>
      <c r="AF173" s="212"/>
      <c r="AG173" s="212" t="s">
        <v>145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0.6" outlineLevel="1" x14ac:dyDescent="0.3">
      <c r="A174" s="257">
        <v>48</v>
      </c>
      <c r="B174" s="258" t="s">
        <v>325</v>
      </c>
      <c r="C174" s="268" t="s">
        <v>326</v>
      </c>
      <c r="D174" s="259" t="s">
        <v>209</v>
      </c>
      <c r="E174" s="260">
        <v>20</v>
      </c>
      <c r="F174" s="261"/>
      <c r="G174" s="262">
        <f>ROUND(E174*F174,2)</f>
        <v>0</v>
      </c>
      <c r="H174" s="234"/>
      <c r="I174" s="233">
        <f>ROUND(E174*H174,2)</f>
        <v>0</v>
      </c>
      <c r="J174" s="234"/>
      <c r="K174" s="233">
        <f>ROUND(E174*J174,2)</f>
        <v>0</v>
      </c>
      <c r="L174" s="233">
        <v>21</v>
      </c>
      <c r="M174" s="233">
        <f>G174*(1+L174/100)</f>
        <v>0</v>
      </c>
      <c r="N174" s="232">
        <v>1E-4</v>
      </c>
      <c r="O174" s="232">
        <f>ROUND(E174*N174,2)</f>
        <v>0</v>
      </c>
      <c r="P174" s="232">
        <v>0</v>
      </c>
      <c r="Q174" s="232">
        <f>ROUND(E174*P174,2)</f>
        <v>0</v>
      </c>
      <c r="R174" s="233"/>
      <c r="S174" s="233" t="s">
        <v>142</v>
      </c>
      <c r="T174" s="233" t="s">
        <v>142</v>
      </c>
      <c r="U174" s="233">
        <v>0.05</v>
      </c>
      <c r="V174" s="233">
        <f>ROUND(E174*U174,2)</f>
        <v>1</v>
      </c>
      <c r="W174" s="233"/>
      <c r="X174" s="233" t="s">
        <v>143</v>
      </c>
      <c r="Y174" s="233" t="s">
        <v>144</v>
      </c>
      <c r="Z174" s="212"/>
      <c r="AA174" s="212"/>
      <c r="AB174" s="212"/>
      <c r="AC174" s="212"/>
      <c r="AD174" s="212"/>
      <c r="AE174" s="212"/>
      <c r="AF174" s="212"/>
      <c r="AG174" s="212" t="s">
        <v>145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ht="20.6" outlineLevel="1" x14ac:dyDescent="0.3">
      <c r="A175" s="251">
        <v>49</v>
      </c>
      <c r="B175" s="252" t="s">
        <v>327</v>
      </c>
      <c r="C175" s="269" t="s">
        <v>328</v>
      </c>
      <c r="D175" s="253" t="s">
        <v>141</v>
      </c>
      <c r="E175" s="254">
        <v>1.2</v>
      </c>
      <c r="F175" s="255"/>
      <c r="G175" s="256">
        <f>ROUND(E175*F175,2)</f>
        <v>0</v>
      </c>
      <c r="H175" s="234"/>
      <c r="I175" s="233">
        <f>ROUND(E175*H175,2)</f>
        <v>0</v>
      </c>
      <c r="J175" s="234"/>
      <c r="K175" s="233">
        <f>ROUND(E175*J175,2)</f>
        <v>0</v>
      </c>
      <c r="L175" s="233">
        <v>21</v>
      </c>
      <c r="M175" s="233">
        <f>G175*(1+L175/100)</f>
        <v>0</v>
      </c>
      <c r="N175" s="232">
        <v>3.6700000000000001E-3</v>
      </c>
      <c r="O175" s="232">
        <f>ROUND(E175*N175,2)</f>
        <v>0</v>
      </c>
      <c r="P175" s="232">
        <v>0</v>
      </c>
      <c r="Q175" s="232">
        <f>ROUND(E175*P175,2)</f>
        <v>0</v>
      </c>
      <c r="R175" s="233"/>
      <c r="S175" s="233" t="s">
        <v>142</v>
      </c>
      <c r="T175" s="233" t="s">
        <v>142</v>
      </c>
      <c r="U175" s="233">
        <v>0.36</v>
      </c>
      <c r="V175" s="233">
        <f>ROUND(E175*U175,2)</f>
        <v>0.43</v>
      </c>
      <c r="W175" s="233"/>
      <c r="X175" s="233" t="s">
        <v>143</v>
      </c>
      <c r="Y175" s="233" t="s">
        <v>144</v>
      </c>
      <c r="Z175" s="212"/>
      <c r="AA175" s="212"/>
      <c r="AB175" s="212"/>
      <c r="AC175" s="212"/>
      <c r="AD175" s="212"/>
      <c r="AE175" s="212"/>
      <c r="AF175" s="212"/>
      <c r="AG175" s="212" t="s">
        <v>145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3">
      <c r="A176" s="229"/>
      <c r="B176" s="230"/>
      <c r="C176" s="270" t="s">
        <v>322</v>
      </c>
      <c r="D176" s="235"/>
      <c r="E176" s="236">
        <v>1.2</v>
      </c>
      <c r="F176" s="233"/>
      <c r="G176" s="233"/>
      <c r="H176" s="233"/>
      <c r="I176" s="233"/>
      <c r="J176" s="233"/>
      <c r="K176" s="233"/>
      <c r="L176" s="233"/>
      <c r="M176" s="233"/>
      <c r="N176" s="232"/>
      <c r="O176" s="232"/>
      <c r="P176" s="232"/>
      <c r="Q176" s="232"/>
      <c r="R176" s="233"/>
      <c r="S176" s="233"/>
      <c r="T176" s="233"/>
      <c r="U176" s="233"/>
      <c r="V176" s="233"/>
      <c r="W176" s="233"/>
      <c r="X176" s="233"/>
      <c r="Y176" s="233"/>
      <c r="Z176" s="212"/>
      <c r="AA176" s="212"/>
      <c r="AB176" s="212"/>
      <c r="AC176" s="212"/>
      <c r="AD176" s="212"/>
      <c r="AE176" s="212"/>
      <c r="AF176" s="212"/>
      <c r="AG176" s="212" t="s">
        <v>152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x14ac:dyDescent="0.3">
      <c r="A177" s="244" t="s">
        <v>137</v>
      </c>
      <c r="B177" s="245" t="s">
        <v>70</v>
      </c>
      <c r="C177" s="267" t="s">
        <v>71</v>
      </c>
      <c r="D177" s="246"/>
      <c r="E177" s="247"/>
      <c r="F177" s="248"/>
      <c r="G177" s="249">
        <f>SUMIF(AG178:AG187,"&lt;&gt;NOR",G178:G187)</f>
        <v>0</v>
      </c>
      <c r="H177" s="243"/>
      <c r="I177" s="243">
        <f>SUM(I178:I187)</f>
        <v>0</v>
      </c>
      <c r="J177" s="243"/>
      <c r="K177" s="243">
        <f>SUM(K178:K187)</f>
        <v>0</v>
      </c>
      <c r="L177" s="243"/>
      <c r="M177" s="243">
        <f>SUM(M178:M187)</f>
        <v>0</v>
      </c>
      <c r="N177" s="242"/>
      <c r="O177" s="242">
        <f>SUM(O178:O187)</f>
        <v>2.54</v>
      </c>
      <c r="P177" s="242"/>
      <c r="Q177" s="242">
        <f>SUM(Q178:Q187)</f>
        <v>0</v>
      </c>
      <c r="R177" s="243"/>
      <c r="S177" s="243"/>
      <c r="T177" s="243"/>
      <c r="U177" s="243"/>
      <c r="V177" s="243">
        <f>SUM(V178:V187)</f>
        <v>13.84</v>
      </c>
      <c r="W177" s="243"/>
      <c r="X177" s="243"/>
      <c r="Y177" s="243"/>
      <c r="AG177" t="s">
        <v>138</v>
      </c>
    </row>
    <row r="178" spans="1:60" outlineLevel="1" x14ac:dyDescent="0.3">
      <c r="A178" s="251">
        <v>50</v>
      </c>
      <c r="B178" s="252" t="s">
        <v>329</v>
      </c>
      <c r="C178" s="269" t="s">
        <v>330</v>
      </c>
      <c r="D178" s="253" t="s">
        <v>150</v>
      </c>
      <c r="E178" s="254">
        <v>0.58499999999999996</v>
      </c>
      <c r="F178" s="255"/>
      <c r="G178" s="256">
        <f>ROUND(E178*F178,2)</f>
        <v>0</v>
      </c>
      <c r="H178" s="234"/>
      <c r="I178" s="233">
        <f>ROUND(E178*H178,2)</f>
        <v>0</v>
      </c>
      <c r="J178" s="234"/>
      <c r="K178" s="233">
        <f>ROUND(E178*J178,2)</f>
        <v>0</v>
      </c>
      <c r="L178" s="233">
        <v>21</v>
      </c>
      <c r="M178" s="233">
        <f>G178*(1+L178/100)</f>
        <v>0</v>
      </c>
      <c r="N178" s="232">
        <v>0.65498999999999996</v>
      </c>
      <c r="O178" s="232">
        <f>ROUND(E178*N178,2)</f>
        <v>0.38</v>
      </c>
      <c r="P178" s="232">
        <v>0</v>
      </c>
      <c r="Q178" s="232">
        <f>ROUND(E178*P178,2)</f>
        <v>0</v>
      </c>
      <c r="R178" s="233"/>
      <c r="S178" s="233" t="s">
        <v>142</v>
      </c>
      <c r="T178" s="233" t="s">
        <v>142</v>
      </c>
      <c r="U178" s="233">
        <v>3.7490000000000001</v>
      </c>
      <c r="V178" s="233">
        <f>ROUND(E178*U178,2)</f>
        <v>2.19</v>
      </c>
      <c r="W178" s="233"/>
      <c r="X178" s="233" t="s">
        <v>143</v>
      </c>
      <c r="Y178" s="233" t="s">
        <v>144</v>
      </c>
      <c r="Z178" s="212"/>
      <c r="AA178" s="212"/>
      <c r="AB178" s="212"/>
      <c r="AC178" s="212"/>
      <c r="AD178" s="212"/>
      <c r="AE178" s="212"/>
      <c r="AF178" s="212"/>
      <c r="AG178" s="212" t="s">
        <v>145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2" x14ac:dyDescent="0.3">
      <c r="A179" s="229"/>
      <c r="B179" s="230"/>
      <c r="C179" s="270" t="s">
        <v>331</v>
      </c>
      <c r="D179" s="235"/>
      <c r="E179" s="236">
        <v>0.33</v>
      </c>
      <c r="F179" s="233"/>
      <c r="G179" s="233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152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3">
      <c r="A180" s="229"/>
      <c r="B180" s="230"/>
      <c r="C180" s="270" t="s">
        <v>332</v>
      </c>
      <c r="D180" s="235"/>
      <c r="E180" s="236">
        <v>0.255</v>
      </c>
      <c r="F180" s="233"/>
      <c r="G180" s="233"/>
      <c r="H180" s="233"/>
      <c r="I180" s="233"/>
      <c r="J180" s="233"/>
      <c r="K180" s="233"/>
      <c r="L180" s="233"/>
      <c r="M180" s="233"/>
      <c r="N180" s="232"/>
      <c r="O180" s="232"/>
      <c r="P180" s="232"/>
      <c r="Q180" s="232"/>
      <c r="R180" s="233"/>
      <c r="S180" s="233"/>
      <c r="T180" s="233"/>
      <c r="U180" s="233"/>
      <c r="V180" s="233"/>
      <c r="W180" s="233"/>
      <c r="X180" s="233"/>
      <c r="Y180" s="233"/>
      <c r="Z180" s="212"/>
      <c r="AA180" s="212"/>
      <c r="AB180" s="212"/>
      <c r="AC180" s="212"/>
      <c r="AD180" s="212"/>
      <c r="AE180" s="212"/>
      <c r="AF180" s="212"/>
      <c r="AG180" s="212" t="s">
        <v>152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3">
      <c r="A181" s="251">
        <v>51</v>
      </c>
      <c r="B181" s="252" t="s">
        <v>333</v>
      </c>
      <c r="C181" s="269" t="s">
        <v>334</v>
      </c>
      <c r="D181" s="253" t="s">
        <v>141</v>
      </c>
      <c r="E181" s="254">
        <v>8.1</v>
      </c>
      <c r="F181" s="255"/>
      <c r="G181" s="256">
        <f>ROUND(E181*F181,2)</f>
        <v>0</v>
      </c>
      <c r="H181" s="234"/>
      <c r="I181" s="233">
        <f>ROUND(E181*H181,2)</f>
        <v>0</v>
      </c>
      <c r="J181" s="234"/>
      <c r="K181" s="233">
        <f>ROUND(E181*J181,2)</f>
        <v>0</v>
      </c>
      <c r="L181" s="233">
        <v>21</v>
      </c>
      <c r="M181" s="233">
        <f>G181*(1+L181/100)</f>
        <v>0</v>
      </c>
      <c r="N181" s="232">
        <v>2.1000000000000001E-4</v>
      </c>
      <c r="O181" s="232">
        <f>ROUND(E181*N181,2)</f>
        <v>0</v>
      </c>
      <c r="P181" s="232">
        <v>0</v>
      </c>
      <c r="Q181" s="232">
        <f>ROUND(E181*P181,2)</f>
        <v>0</v>
      </c>
      <c r="R181" s="233"/>
      <c r="S181" s="233" t="s">
        <v>142</v>
      </c>
      <c r="T181" s="233" t="s">
        <v>142</v>
      </c>
      <c r="U181" s="233">
        <v>0.09</v>
      </c>
      <c r="V181" s="233">
        <f>ROUND(E181*U181,2)</f>
        <v>0.73</v>
      </c>
      <c r="W181" s="233"/>
      <c r="X181" s="233" t="s">
        <v>143</v>
      </c>
      <c r="Y181" s="233" t="s">
        <v>144</v>
      </c>
      <c r="Z181" s="212"/>
      <c r="AA181" s="212"/>
      <c r="AB181" s="212"/>
      <c r="AC181" s="212"/>
      <c r="AD181" s="212"/>
      <c r="AE181" s="212"/>
      <c r="AF181" s="212"/>
      <c r="AG181" s="212" t="s">
        <v>145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2" x14ac:dyDescent="0.3">
      <c r="A182" s="229"/>
      <c r="B182" s="230"/>
      <c r="C182" s="270" t="s">
        <v>335</v>
      </c>
      <c r="D182" s="235"/>
      <c r="E182" s="236">
        <v>8.1</v>
      </c>
      <c r="F182" s="233"/>
      <c r="G182" s="233"/>
      <c r="H182" s="233"/>
      <c r="I182" s="233"/>
      <c r="J182" s="233"/>
      <c r="K182" s="233"/>
      <c r="L182" s="233"/>
      <c r="M182" s="233"/>
      <c r="N182" s="232"/>
      <c r="O182" s="232"/>
      <c r="P182" s="232"/>
      <c r="Q182" s="232"/>
      <c r="R182" s="233"/>
      <c r="S182" s="233"/>
      <c r="T182" s="233"/>
      <c r="U182" s="233"/>
      <c r="V182" s="233"/>
      <c r="W182" s="233"/>
      <c r="X182" s="233"/>
      <c r="Y182" s="233"/>
      <c r="Z182" s="212"/>
      <c r="AA182" s="212"/>
      <c r="AB182" s="212"/>
      <c r="AC182" s="212"/>
      <c r="AD182" s="212"/>
      <c r="AE182" s="212"/>
      <c r="AF182" s="212"/>
      <c r="AG182" s="212" t="s">
        <v>152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3">
      <c r="A183" s="251">
        <v>52</v>
      </c>
      <c r="B183" s="252" t="s">
        <v>336</v>
      </c>
      <c r="C183" s="269" t="s">
        <v>337</v>
      </c>
      <c r="D183" s="253" t="s">
        <v>150</v>
      </c>
      <c r="E183" s="254">
        <v>0.48099999999999998</v>
      </c>
      <c r="F183" s="255"/>
      <c r="G183" s="256">
        <f>ROUND(E183*F183,2)</f>
        <v>0</v>
      </c>
      <c r="H183" s="234"/>
      <c r="I183" s="233">
        <f>ROUND(E183*H183,2)</f>
        <v>0</v>
      </c>
      <c r="J183" s="234"/>
      <c r="K183" s="233">
        <f>ROUND(E183*J183,2)</f>
        <v>0</v>
      </c>
      <c r="L183" s="233">
        <v>21</v>
      </c>
      <c r="M183" s="233">
        <f>G183*(1+L183/100)</f>
        <v>0</v>
      </c>
      <c r="N183" s="232">
        <v>1.2</v>
      </c>
      <c r="O183" s="232">
        <f>ROUND(E183*N183,2)</f>
        <v>0.57999999999999996</v>
      </c>
      <c r="P183" s="232">
        <v>0</v>
      </c>
      <c r="Q183" s="232">
        <f>ROUND(E183*P183,2)</f>
        <v>0</v>
      </c>
      <c r="R183" s="233"/>
      <c r="S183" s="233" t="s">
        <v>142</v>
      </c>
      <c r="T183" s="233" t="s">
        <v>142</v>
      </c>
      <c r="U183" s="233">
        <v>1.8360000000000001</v>
      </c>
      <c r="V183" s="233">
        <f>ROUND(E183*U183,2)</f>
        <v>0.88</v>
      </c>
      <c r="W183" s="233"/>
      <c r="X183" s="233" t="s">
        <v>143</v>
      </c>
      <c r="Y183" s="233" t="s">
        <v>144</v>
      </c>
      <c r="Z183" s="212"/>
      <c r="AA183" s="212"/>
      <c r="AB183" s="212"/>
      <c r="AC183" s="212"/>
      <c r="AD183" s="212"/>
      <c r="AE183" s="212"/>
      <c r="AF183" s="212"/>
      <c r="AG183" s="212" t="s">
        <v>145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2" x14ac:dyDescent="0.3">
      <c r="A184" s="229"/>
      <c r="B184" s="230"/>
      <c r="C184" s="270" t="s">
        <v>338</v>
      </c>
      <c r="D184" s="235"/>
      <c r="E184" s="236">
        <v>0.26</v>
      </c>
      <c r="F184" s="233"/>
      <c r="G184" s="233"/>
      <c r="H184" s="233"/>
      <c r="I184" s="233"/>
      <c r="J184" s="233"/>
      <c r="K184" s="233"/>
      <c r="L184" s="233"/>
      <c r="M184" s="233"/>
      <c r="N184" s="232"/>
      <c r="O184" s="232"/>
      <c r="P184" s="232"/>
      <c r="Q184" s="232"/>
      <c r="R184" s="233"/>
      <c r="S184" s="233"/>
      <c r="T184" s="233"/>
      <c r="U184" s="233"/>
      <c r="V184" s="233"/>
      <c r="W184" s="233"/>
      <c r="X184" s="233"/>
      <c r="Y184" s="233"/>
      <c r="Z184" s="212"/>
      <c r="AA184" s="212"/>
      <c r="AB184" s="212"/>
      <c r="AC184" s="212"/>
      <c r="AD184" s="212"/>
      <c r="AE184" s="212"/>
      <c r="AF184" s="212"/>
      <c r="AG184" s="212" t="s">
        <v>152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3">
      <c r="A185" s="229"/>
      <c r="B185" s="230"/>
      <c r="C185" s="270" t="s">
        <v>339</v>
      </c>
      <c r="D185" s="235"/>
      <c r="E185" s="236">
        <v>0.221</v>
      </c>
      <c r="F185" s="233"/>
      <c r="G185" s="233"/>
      <c r="H185" s="233"/>
      <c r="I185" s="233"/>
      <c r="J185" s="233"/>
      <c r="K185" s="233"/>
      <c r="L185" s="233"/>
      <c r="M185" s="233"/>
      <c r="N185" s="232"/>
      <c r="O185" s="232"/>
      <c r="P185" s="232"/>
      <c r="Q185" s="232"/>
      <c r="R185" s="233"/>
      <c r="S185" s="233"/>
      <c r="T185" s="233"/>
      <c r="U185" s="233"/>
      <c r="V185" s="233"/>
      <c r="W185" s="233"/>
      <c r="X185" s="233"/>
      <c r="Y185" s="233"/>
      <c r="Z185" s="212"/>
      <c r="AA185" s="212"/>
      <c r="AB185" s="212"/>
      <c r="AC185" s="212"/>
      <c r="AD185" s="212"/>
      <c r="AE185" s="212"/>
      <c r="AF185" s="212"/>
      <c r="AG185" s="212" t="s">
        <v>152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3">
      <c r="A186" s="251">
        <v>53</v>
      </c>
      <c r="B186" s="252" t="s">
        <v>340</v>
      </c>
      <c r="C186" s="269" t="s">
        <v>341</v>
      </c>
      <c r="D186" s="253" t="s">
        <v>141</v>
      </c>
      <c r="E186" s="254">
        <v>16.2</v>
      </c>
      <c r="F186" s="255"/>
      <c r="G186" s="256">
        <f>ROUND(E186*F186,2)</f>
        <v>0</v>
      </c>
      <c r="H186" s="234"/>
      <c r="I186" s="233">
        <f>ROUND(E186*H186,2)</f>
        <v>0</v>
      </c>
      <c r="J186" s="234"/>
      <c r="K186" s="233">
        <f>ROUND(E186*J186,2)</f>
        <v>0</v>
      </c>
      <c r="L186" s="233">
        <v>21</v>
      </c>
      <c r="M186" s="233">
        <f>G186*(1+L186/100)</f>
        <v>0</v>
      </c>
      <c r="N186" s="232">
        <v>9.7670000000000007E-2</v>
      </c>
      <c r="O186" s="232">
        <f>ROUND(E186*N186,2)</f>
        <v>1.58</v>
      </c>
      <c r="P186" s="232">
        <v>0</v>
      </c>
      <c r="Q186" s="232">
        <f>ROUND(E186*P186,2)</f>
        <v>0</v>
      </c>
      <c r="R186" s="233"/>
      <c r="S186" s="233" t="s">
        <v>142</v>
      </c>
      <c r="T186" s="233" t="s">
        <v>142</v>
      </c>
      <c r="U186" s="233">
        <v>0.62</v>
      </c>
      <c r="V186" s="233">
        <f>ROUND(E186*U186,2)</f>
        <v>10.039999999999999</v>
      </c>
      <c r="W186" s="233"/>
      <c r="X186" s="233" t="s">
        <v>143</v>
      </c>
      <c r="Y186" s="233" t="s">
        <v>144</v>
      </c>
      <c r="Z186" s="212"/>
      <c r="AA186" s="212"/>
      <c r="AB186" s="212"/>
      <c r="AC186" s="212"/>
      <c r="AD186" s="212"/>
      <c r="AE186" s="212"/>
      <c r="AF186" s="212"/>
      <c r="AG186" s="212" t="s">
        <v>145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2" x14ac:dyDescent="0.3">
      <c r="A187" s="229"/>
      <c r="B187" s="230"/>
      <c r="C187" s="270" t="s">
        <v>342</v>
      </c>
      <c r="D187" s="235"/>
      <c r="E187" s="236">
        <v>16.2</v>
      </c>
      <c r="F187" s="233"/>
      <c r="G187" s="233"/>
      <c r="H187" s="233"/>
      <c r="I187" s="233"/>
      <c r="J187" s="233"/>
      <c r="K187" s="233"/>
      <c r="L187" s="233"/>
      <c r="M187" s="233"/>
      <c r="N187" s="232"/>
      <c r="O187" s="232"/>
      <c r="P187" s="232"/>
      <c r="Q187" s="232"/>
      <c r="R187" s="233"/>
      <c r="S187" s="233"/>
      <c r="T187" s="233"/>
      <c r="U187" s="233"/>
      <c r="V187" s="233"/>
      <c r="W187" s="233"/>
      <c r="X187" s="233"/>
      <c r="Y187" s="233"/>
      <c r="Z187" s="212"/>
      <c r="AA187" s="212"/>
      <c r="AB187" s="212"/>
      <c r="AC187" s="212"/>
      <c r="AD187" s="212"/>
      <c r="AE187" s="212"/>
      <c r="AF187" s="212"/>
      <c r="AG187" s="212" t="s">
        <v>152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x14ac:dyDescent="0.3">
      <c r="A188" s="244" t="s">
        <v>137</v>
      </c>
      <c r="B188" s="245" t="s">
        <v>72</v>
      </c>
      <c r="C188" s="267" t="s">
        <v>73</v>
      </c>
      <c r="D188" s="246"/>
      <c r="E188" s="247"/>
      <c r="F188" s="248"/>
      <c r="G188" s="249">
        <f>SUMIF(AG189:AG208,"&lt;&gt;NOR",G189:G208)</f>
        <v>0</v>
      </c>
      <c r="H188" s="243"/>
      <c r="I188" s="243">
        <f>SUM(I189:I208)</f>
        <v>0</v>
      </c>
      <c r="J188" s="243"/>
      <c r="K188" s="243">
        <f>SUM(K189:K208)</f>
        <v>0</v>
      </c>
      <c r="L188" s="243"/>
      <c r="M188" s="243">
        <f>SUM(M189:M208)</f>
        <v>0</v>
      </c>
      <c r="N188" s="242"/>
      <c r="O188" s="242">
        <f>SUM(O189:O208)</f>
        <v>0</v>
      </c>
      <c r="P188" s="242"/>
      <c r="Q188" s="242">
        <f>SUM(Q189:Q208)</f>
        <v>0</v>
      </c>
      <c r="R188" s="243"/>
      <c r="S188" s="243"/>
      <c r="T188" s="243"/>
      <c r="U188" s="243"/>
      <c r="V188" s="243">
        <f>SUM(V189:V208)</f>
        <v>0</v>
      </c>
      <c r="W188" s="243"/>
      <c r="X188" s="243"/>
      <c r="Y188" s="243"/>
      <c r="AG188" t="s">
        <v>138</v>
      </c>
    </row>
    <row r="189" spans="1:60" ht="20.6" outlineLevel="1" x14ac:dyDescent="0.3">
      <c r="A189" s="251">
        <v>54</v>
      </c>
      <c r="B189" s="252" t="s">
        <v>343</v>
      </c>
      <c r="C189" s="269" t="s">
        <v>344</v>
      </c>
      <c r="D189" s="253" t="s">
        <v>141</v>
      </c>
      <c r="E189" s="254">
        <v>91</v>
      </c>
      <c r="F189" s="255"/>
      <c r="G189" s="256">
        <f>ROUND(E189*F189,2)</f>
        <v>0</v>
      </c>
      <c r="H189" s="234"/>
      <c r="I189" s="233">
        <f>ROUND(E189*H189,2)</f>
        <v>0</v>
      </c>
      <c r="J189" s="234"/>
      <c r="K189" s="233">
        <f>ROUND(E189*J189,2)</f>
        <v>0</v>
      </c>
      <c r="L189" s="233">
        <v>21</v>
      </c>
      <c r="M189" s="233">
        <f>G189*(1+L189/100)</f>
        <v>0</v>
      </c>
      <c r="N189" s="232">
        <v>0</v>
      </c>
      <c r="O189" s="232">
        <f>ROUND(E189*N189,2)</f>
        <v>0</v>
      </c>
      <c r="P189" s="232">
        <v>0</v>
      </c>
      <c r="Q189" s="232">
        <f>ROUND(E189*P189,2)</f>
        <v>0</v>
      </c>
      <c r="R189" s="233"/>
      <c r="S189" s="233" t="s">
        <v>229</v>
      </c>
      <c r="T189" s="233" t="s">
        <v>230</v>
      </c>
      <c r="U189" s="233">
        <v>0</v>
      </c>
      <c r="V189" s="233">
        <f>ROUND(E189*U189,2)</f>
        <v>0</v>
      </c>
      <c r="W189" s="233"/>
      <c r="X189" s="233" t="s">
        <v>143</v>
      </c>
      <c r="Y189" s="233" t="s">
        <v>144</v>
      </c>
      <c r="Z189" s="212"/>
      <c r="AA189" s="212"/>
      <c r="AB189" s="212"/>
      <c r="AC189" s="212"/>
      <c r="AD189" s="212"/>
      <c r="AE189" s="212"/>
      <c r="AF189" s="212"/>
      <c r="AG189" s="212" t="s">
        <v>145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2" x14ac:dyDescent="0.3">
      <c r="A190" s="229"/>
      <c r="B190" s="230"/>
      <c r="C190" s="271" t="s">
        <v>345</v>
      </c>
      <c r="D190" s="263"/>
      <c r="E190" s="263"/>
      <c r="F190" s="263"/>
      <c r="G190" s="263"/>
      <c r="H190" s="233"/>
      <c r="I190" s="233"/>
      <c r="J190" s="233"/>
      <c r="K190" s="233"/>
      <c r="L190" s="233"/>
      <c r="M190" s="233"/>
      <c r="N190" s="232"/>
      <c r="O190" s="232"/>
      <c r="P190" s="232"/>
      <c r="Q190" s="232"/>
      <c r="R190" s="233"/>
      <c r="S190" s="233"/>
      <c r="T190" s="233"/>
      <c r="U190" s="233"/>
      <c r="V190" s="233"/>
      <c r="W190" s="233"/>
      <c r="X190" s="233"/>
      <c r="Y190" s="233"/>
      <c r="Z190" s="212"/>
      <c r="AA190" s="212"/>
      <c r="AB190" s="212"/>
      <c r="AC190" s="212"/>
      <c r="AD190" s="212"/>
      <c r="AE190" s="212"/>
      <c r="AF190" s="212"/>
      <c r="AG190" s="212" t="s">
        <v>211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3">
      <c r="A191" s="229"/>
      <c r="B191" s="230"/>
      <c r="C191" s="273" t="s">
        <v>232</v>
      </c>
      <c r="D191" s="237"/>
      <c r="E191" s="238"/>
      <c r="F191" s="239"/>
      <c r="G191" s="239"/>
      <c r="H191" s="233"/>
      <c r="I191" s="233"/>
      <c r="J191" s="233"/>
      <c r="K191" s="233"/>
      <c r="L191" s="233"/>
      <c r="M191" s="233"/>
      <c r="N191" s="232"/>
      <c r="O191" s="232"/>
      <c r="P191" s="232"/>
      <c r="Q191" s="232"/>
      <c r="R191" s="233"/>
      <c r="S191" s="233"/>
      <c r="T191" s="233"/>
      <c r="U191" s="233"/>
      <c r="V191" s="233"/>
      <c r="W191" s="233"/>
      <c r="X191" s="233"/>
      <c r="Y191" s="233"/>
      <c r="Z191" s="212"/>
      <c r="AA191" s="212"/>
      <c r="AB191" s="212"/>
      <c r="AC191" s="212"/>
      <c r="AD191" s="212"/>
      <c r="AE191" s="212"/>
      <c r="AF191" s="212"/>
      <c r="AG191" s="212" t="s">
        <v>211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1" outlineLevel="3" x14ac:dyDescent="0.3">
      <c r="A192" s="229"/>
      <c r="B192" s="230"/>
      <c r="C192" s="274" t="s">
        <v>346</v>
      </c>
      <c r="D192" s="264"/>
      <c r="E192" s="264"/>
      <c r="F192" s="264"/>
      <c r="G192" s="264"/>
      <c r="H192" s="233"/>
      <c r="I192" s="233"/>
      <c r="J192" s="233"/>
      <c r="K192" s="233"/>
      <c r="L192" s="233"/>
      <c r="M192" s="233"/>
      <c r="N192" s="232"/>
      <c r="O192" s="232"/>
      <c r="P192" s="232"/>
      <c r="Q192" s="232"/>
      <c r="R192" s="233"/>
      <c r="S192" s="233"/>
      <c r="T192" s="233"/>
      <c r="U192" s="233"/>
      <c r="V192" s="233"/>
      <c r="W192" s="233"/>
      <c r="X192" s="233"/>
      <c r="Y192" s="233"/>
      <c r="Z192" s="212"/>
      <c r="AA192" s="212"/>
      <c r="AB192" s="212"/>
      <c r="AC192" s="212"/>
      <c r="AD192" s="212"/>
      <c r="AE192" s="212"/>
      <c r="AF192" s="212"/>
      <c r="AG192" s="212" t="s">
        <v>211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65" t="str">
        <f>C192</f>
        <v>Sklo – Izolační protisluneční bezpečnostní dvojsklo s plastovým (SWS) rámečkem, exteriér protisluneční sklo s nízkým solárním faktorem, interiére bezpečnostní sklo VSG 33.2</v>
      </c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3">
      <c r="A193" s="229"/>
      <c r="B193" s="230"/>
      <c r="C193" s="273" t="s">
        <v>232</v>
      </c>
      <c r="D193" s="237"/>
      <c r="E193" s="238"/>
      <c r="F193" s="239"/>
      <c r="G193" s="239"/>
      <c r="H193" s="233"/>
      <c r="I193" s="233"/>
      <c r="J193" s="233"/>
      <c r="K193" s="233"/>
      <c r="L193" s="233"/>
      <c r="M193" s="233"/>
      <c r="N193" s="232"/>
      <c r="O193" s="232"/>
      <c r="P193" s="232"/>
      <c r="Q193" s="232"/>
      <c r="R193" s="233"/>
      <c r="S193" s="233"/>
      <c r="T193" s="233"/>
      <c r="U193" s="233"/>
      <c r="V193" s="233"/>
      <c r="W193" s="233"/>
      <c r="X193" s="233"/>
      <c r="Y193" s="233"/>
      <c r="Z193" s="212"/>
      <c r="AA193" s="212"/>
      <c r="AB193" s="212"/>
      <c r="AC193" s="212"/>
      <c r="AD193" s="212"/>
      <c r="AE193" s="212"/>
      <c r="AF193" s="212"/>
      <c r="AG193" s="212" t="s">
        <v>211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3">
      <c r="A194" s="229"/>
      <c r="B194" s="230"/>
      <c r="C194" s="274" t="s">
        <v>347</v>
      </c>
      <c r="D194" s="264"/>
      <c r="E194" s="264"/>
      <c r="F194" s="264"/>
      <c r="G194" s="264"/>
      <c r="H194" s="233"/>
      <c r="I194" s="233"/>
      <c r="J194" s="233"/>
      <c r="K194" s="233"/>
      <c r="L194" s="233"/>
      <c r="M194" s="233"/>
      <c r="N194" s="232"/>
      <c r="O194" s="232"/>
      <c r="P194" s="232"/>
      <c r="Q194" s="232"/>
      <c r="R194" s="233"/>
      <c r="S194" s="233"/>
      <c r="T194" s="233"/>
      <c r="U194" s="233"/>
      <c r="V194" s="233"/>
      <c r="W194" s="233"/>
      <c r="X194" s="233"/>
      <c r="Y194" s="233"/>
      <c r="Z194" s="212"/>
      <c r="AA194" s="212"/>
      <c r="AB194" s="212"/>
      <c r="AC194" s="212"/>
      <c r="AD194" s="212"/>
      <c r="AE194" s="212"/>
      <c r="AF194" s="212"/>
      <c r="AG194" s="212" t="s">
        <v>211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3">
      <c r="A195" s="229"/>
      <c r="B195" s="230"/>
      <c r="C195" s="273" t="s">
        <v>232</v>
      </c>
      <c r="D195" s="237"/>
      <c r="E195" s="238"/>
      <c r="F195" s="239"/>
      <c r="G195" s="239"/>
      <c r="H195" s="233"/>
      <c r="I195" s="233"/>
      <c r="J195" s="233"/>
      <c r="K195" s="233"/>
      <c r="L195" s="233"/>
      <c r="M195" s="233"/>
      <c r="N195" s="232"/>
      <c r="O195" s="232"/>
      <c r="P195" s="232"/>
      <c r="Q195" s="232"/>
      <c r="R195" s="233"/>
      <c r="S195" s="233"/>
      <c r="T195" s="233"/>
      <c r="U195" s="233"/>
      <c r="V195" s="233"/>
      <c r="W195" s="233"/>
      <c r="X195" s="233"/>
      <c r="Y195" s="233"/>
      <c r="Z195" s="212"/>
      <c r="AA195" s="212"/>
      <c r="AB195" s="212"/>
      <c r="AC195" s="212"/>
      <c r="AD195" s="212"/>
      <c r="AE195" s="212"/>
      <c r="AF195" s="212"/>
      <c r="AG195" s="212" t="s">
        <v>211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1" outlineLevel="3" x14ac:dyDescent="0.3">
      <c r="A196" s="229"/>
      <c r="B196" s="230"/>
      <c r="C196" s="274" t="s">
        <v>348</v>
      </c>
      <c r="D196" s="264"/>
      <c r="E196" s="264"/>
      <c r="F196" s="264"/>
      <c r="G196" s="264"/>
      <c r="H196" s="233"/>
      <c r="I196" s="233"/>
      <c r="J196" s="233"/>
      <c r="K196" s="233"/>
      <c r="L196" s="233"/>
      <c r="M196" s="233"/>
      <c r="N196" s="232"/>
      <c r="O196" s="232"/>
      <c r="P196" s="232"/>
      <c r="Q196" s="232"/>
      <c r="R196" s="233"/>
      <c r="S196" s="233"/>
      <c r="T196" s="233"/>
      <c r="U196" s="233"/>
      <c r="V196" s="233"/>
      <c r="W196" s="233"/>
      <c r="X196" s="233"/>
      <c r="Y196" s="233"/>
      <c r="Z196" s="212"/>
      <c r="AA196" s="212"/>
      <c r="AB196" s="212"/>
      <c r="AC196" s="212"/>
      <c r="AD196" s="212"/>
      <c r="AE196" s="212"/>
      <c r="AF196" s="212"/>
      <c r="AG196" s="212" t="s">
        <v>211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65" t="str">
        <f>C196</f>
        <v>Kotvení zasklení bude provedeno pomocí uceleného systému hliníkových profilů kotvených k OK konstrukci (příčkové nosné profily, přítlačné lišty, krycí lišty vč. těsnění) –), barevnost RAL 7016.</v>
      </c>
      <c r="BB196" s="212"/>
      <c r="BC196" s="212"/>
      <c r="BD196" s="212"/>
      <c r="BE196" s="212"/>
      <c r="BF196" s="212"/>
      <c r="BG196" s="212"/>
      <c r="BH196" s="212"/>
    </row>
    <row r="197" spans="1:60" ht="20.6" outlineLevel="1" x14ac:dyDescent="0.3">
      <c r="A197" s="251">
        <v>55</v>
      </c>
      <c r="B197" s="252" t="s">
        <v>349</v>
      </c>
      <c r="C197" s="269" t="s">
        <v>350</v>
      </c>
      <c r="D197" s="253" t="s">
        <v>141</v>
      </c>
      <c r="E197" s="254">
        <v>5.85</v>
      </c>
      <c r="F197" s="255"/>
      <c r="G197" s="256">
        <f>ROUND(E197*F197,2)</f>
        <v>0</v>
      </c>
      <c r="H197" s="234"/>
      <c r="I197" s="233">
        <f>ROUND(E197*H197,2)</f>
        <v>0</v>
      </c>
      <c r="J197" s="234"/>
      <c r="K197" s="233">
        <f>ROUND(E197*J197,2)</f>
        <v>0</v>
      </c>
      <c r="L197" s="233">
        <v>21</v>
      </c>
      <c r="M197" s="233">
        <f>G197*(1+L197/100)</f>
        <v>0</v>
      </c>
      <c r="N197" s="232">
        <v>0</v>
      </c>
      <c r="O197" s="232">
        <f>ROUND(E197*N197,2)</f>
        <v>0</v>
      </c>
      <c r="P197" s="232">
        <v>0</v>
      </c>
      <c r="Q197" s="232">
        <f>ROUND(E197*P197,2)</f>
        <v>0</v>
      </c>
      <c r="R197" s="233"/>
      <c r="S197" s="233" t="s">
        <v>229</v>
      </c>
      <c r="T197" s="233" t="s">
        <v>230</v>
      </c>
      <c r="U197" s="233">
        <v>0</v>
      </c>
      <c r="V197" s="233">
        <f>ROUND(E197*U197,2)</f>
        <v>0</v>
      </c>
      <c r="W197" s="233"/>
      <c r="X197" s="233" t="s">
        <v>143</v>
      </c>
      <c r="Y197" s="233" t="s">
        <v>144</v>
      </c>
      <c r="Z197" s="212"/>
      <c r="AA197" s="212"/>
      <c r="AB197" s="212"/>
      <c r="AC197" s="212"/>
      <c r="AD197" s="212"/>
      <c r="AE197" s="212"/>
      <c r="AF197" s="212"/>
      <c r="AG197" s="212" t="s">
        <v>145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2" x14ac:dyDescent="0.3">
      <c r="A198" s="229"/>
      <c r="B198" s="230"/>
      <c r="C198" s="271" t="s">
        <v>345</v>
      </c>
      <c r="D198" s="263"/>
      <c r="E198" s="263"/>
      <c r="F198" s="263"/>
      <c r="G198" s="263"/>
      <c r="H198" s="233"/>
      <c r="I198" s="233"/>
      <c r="J198" s="233"/>
      <c r="K198" s="233"/>
      <c r="L198" s="233"/>
      <c r="M198" s="233"/>
      <c r="N198" s="232"/>
      <c r="O198" s="232"/>
      <c r="P198" s="232"/>
      <c r="Q198" s="232"/>
      <c r="R198" s="233"/>
      <c r="S198" s="233"/>
      <c r="T198" s="233"/>
      <c r="U198" s="233"/>
      <c r="V198" s="233"/>
      <c r="W198" s="233"/>
      <c r="X198" s="233"/>
      <c r="Y198" s="233"/>
      <c r="Z198" s="212"/>
      <c r="AA198" s="212"/>
      <c r="AB198" s="212"/>
      <c r="AC198" s="212"/>
      <c r="AD198" s="212"/>
      <c r="AE198" s="212"/>
      <c r="AF198" s="212"/>
      <c r="AG198" s="212" t="s">
        <v>211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3">
      <c r="A199" s="229"/>
      <c r="B199" s="230"/>
      <c r="C199" s="273" t="s">
        <v>232</v>
      </c>
      <c r="D199" s="237"/>
      <c r="E199" s="238"/>
      <c r="F199" s="239"/>
      <c r="G199" s="239"/>
      <c r="H199" s="233"/>
      <c r="I199" s="233"/>
      <c r="J199" s="233"/>
      <c r="K199" s="233"/>
      <c r="L199" s="233"/>
      <c r="M199" s="233"/>
      <c r="N199" s="232"/>
      <c r="O199" s="232"/>
      <c r="P199" s="232"/>
      <c r="Q199" s="232"/>
      <c r="R199" s="233"/>
      <c r="S199" s="233"/>
      <c r="T199" s="233"/>
      <c r="U199" s="233"/>
      <c r="V199" s="233"/>
      <c r="W199" s="233"/>
      <c r="X199" s="233"/>
      <c r="Y199" s="233"/>
      <c r="Z199" s="212"/>
      <c r="AA199" s="212"/>
      <c r="AB199" s="212"/>
      <c r="AC199" s="212"/>
      <c r="AD199" s="212"/>
      <c r="AE199" s="212"/>
      <c r="AF199" s="212"/>
      <c r="AG199" s="212" t="s">
        <v>211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3">
      <c r="A200" s="229"/>
      <c r="B200" s="230"/>
      <c r="C200" s="274" t="s">
        <v>351</v>
      </c>
      <c r="D200" s="264"/>
      <c r="E200" s="264"/>
      <c r="F200" s="264"/>
      <c r="G200" s="264"/>
      <c r="H200" s="233"/>
      <c r="I200" s="233"/>
      <c r="J200" s="233"/>
      <c r="K200" s="233"/>
      <c r="L200" s="233"/>
      <c r="M200" s="233"/>
      <c r="N200" s="232"/>
      <c r="O200" s="232"/>
      <c r="P200" s="232"/>
      <c r="Q200" s="232"/>
      <c r="R200" s="233"/>
      <c r="S200" s="233"/>
      <c r="T200" s="233"/>
      <c r="U200" s="233"/>
      <c r="V200" s="233"/>
      <c r="W200" s="233"/>
      <c r="X200" s="233"/>
      <c r="Y200" s="233"/>
      <c r="Z200" s="212"/>
      <c r="AA200" s="212"/>
      <c r="AB200" s="212"/>
      <c r="AC200" s="212"/>
      <c r="AD200" s="212"/>
      <c r="AE200" s="212"/>
      <c r="AF200" s="212"/>
      <c r="AG200" s="212" t="s">
        <v>211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3">
      <c r="A201" s="229"/>
      <c r="B201" s="230"/>
      <c r="C201" s="273" t="s">
        <v>232</v>
      </c>
      <c r="D201" s="237"/>
      <c r="E201" s="238"/>
      <c r="F201" s="239"/>
      <c r="G201" s="239"/>
      <c r="H201" s="233"/>
      <c r="I201" s="233"/>
      <c r="J201" s="233"/>
      <c r="K201" s="233"/>
      <c r="L201" s="233"/>
      <c r="M201" s="233"/>
      <c r="N201" s="232"/>
      <c r="O201" s="232"/>
      <c r="P201" s="232"/>
      <c r="Q201" s="232"/>
      <c r="R201" s="233"/>
      <c r="S201" s="233"/>
      <c r="T201" s="233"/>
      <c r="U201" s="233"/>
      <c r="V201" s="233"/>
      <c r="W201" s="233"/>
      <c r="X201" s="233"/>
      <c r="Y201" s="233"/>
      <c r="Z201" s="212"/>
      <c r="AA201" s="212"/>
      <c r="AB201" s="212"/>
      <c r="AC201" s="212"/>
      <c r="AD201" s="212"/>
      <c r="AE201" s="212"/>
      <c r="AF201" s="212"/>
      <c r="AG201" s="212" t="s">
        <v>211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ht="21" outlineLevel="3" x14ac:dyDescent="0.3">
      <c r="A202" s="229"/>
      <c r="B202" s="230"/>
      <c r="C202" s="274" t="s">
        <v>348</v>
      </c>
      <c r="D202" s="264"/>
      <c r="E202" s="264"/>
      <c r="F202" s="264"/>
      <c r="G202" s="264"/>
      <c r="H202" s="233"/>
      <c r="I202" s="233"/>
      <c r="J202" s="233"/>
      <c r="K202" s="233"/>
      <c r="L202" s="233"/>
      <c r="M202" s="233"/>
      <c r="N202" s="232"/>
      <c r="O202" s="232"/>
      <c r="P202" s="232"/>
      <c r="Q202" s="232"/>
      <c r="R202" s="233"/>
      <c r="S202" s="233"/>
      <c r="T202" s="233"/>
      <c r="U202" s="233"/>
      <c r="V202" s="233"/>
      <c r="W202" s="233"/>
      <c r="X202" s="233"/>
      <c r="Y202" s="233"/>
      <c r="Z202" s="212"/>
      <c r="AA202" s="212"/>
      <c r="AB202" s="212"/>
      <c r="AC202" s="212"/>
      <c r="AD202" s="212"/>
      <c r="AE202" s="212"/>
      <c r="AF202" s="212"/>
      <c r="AG202" s="212" t="s">
        <v>211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65" t="str">
        <f>C202</f>
        <v>Kotvení zasklení bude provedeno pomocí uceleného systému hliníkových profilů kotvených k OK konstrukci (příčkové nosné profily, přítlačné lišty, krycí lišty vč. těsnění) –), barevnost RAL 7016.</v>
      </c>
      <c r="BB202" s="212"/>
      <c r="BC202" s="212"/>
      <c r="BD202" s="212"/>
      <c r="BE202" s="212"/>
      <c r="BF202" s="212"/>
      <c r="BG202" s="212"/>
      <c r="BH202" s="212"/>
    </row>
    <row r="203" spans="1:60" ht="20.6" outlineLevel="1" x14ac:dyDescent="0.3">
      <c r="A203" s="251">
        <v>56</v>
      </c>
      <c r="B203" s="252" t="s">
        <v>352</v>
      </c>
      <c r="C203" s="269" t="s">
        <v>353</v>
      </c>
      <c r="D203" s="253" t="s">
        <v>141</v>
      </c>
      <c r="E203" s="254">
        <v>12.72</v>
      </c>
      <c r="F203" s="255"/>
      <c r="G203" s="256">
        <f>ROUND(E203*F203,2)</f>
        <v>0</v>
      </c>
      <c r="H203" s="234"/>
      <c r="I203" s="233">
        <f>ROUND(E203*H203,2)</f>
        <v>0</v>
      </c>
      <c r="J203" s="234"/>
      <c r="K203" s="233">
        <f>ROUND(E203*J203,2)</f>
        <v>0</v>
      </c>
      <c r="L203" s="233">
        <v>21</v>
      </c>
      <c r="M203" s="233">
        <f>G203*(1+L203/100)</f>
        <v>0</v>
      </c>
      <c r="N203" s="232">
        <v>0</v>
      </c>
      <c r="O203" s="232">
        <f>ROUND(E203*N203,2)</f>
        <v>0</v>
      </c>
      <c r="P203" s="232">
        <v>0</v>
      </c>
      <c r="Q203" s="232">
        <f>ROUND(E203*P203,2)</f>
        <v>0</v>
      </c>
      <c r="R203" s="233"/>
      <c r="S203" s="233" t="s">
        <v>229</v>
      </c>
      <c r="T203" s="233" t="s">
        <v>230</v>
      </c>
      <c r="U203" s="233">
        <v>0</v>
      </c>
      <c r="V203" s="233">
        <f>ROUND(E203*U203,2)</f>
        <v>0</v>
      </c>
      <c r="W203" s="233"/>
      <c r="X203" s="233" t="s">
        <v>143</v>
      </c>
      <c r="Y203" s="233" t="s">
        <v>144</v>
      </c>
      <c r="Z203" s="212"/>
      <c r="AA203" s="212"/>
      <c r="AB203" s="212"/>
      <c r="AC203" s="212"/>
      <c r="AD203" s="212"/>
      <c r="AE203" s="212"/>
      <c r="AF203" s="212"/>
      <c r="AG203" s="212" t="s">
        <v>145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2" x14ac:dyDescent="0.3">
      <c r="A204" s="229"/>
      <c r="B204" s="230"/>
      <c r="C204" s="271" t="s">
        <v>345</v>
      </c>
      <c r="D204" s="263"/>
      <c r="E204" s="263"/>
      <c r="F204" s="263"/>
      <c r="G204" s="263"/>
      <c r="H204" s="233"/>
      <c r="I204" s="233"/>
      <c r="J204" s="233"/>
      <c r="K204" s="233"/>
      <c r="L204" s="233"/>
      <c r="M204" s="233"/>
      <c r="N204" s="232"/>
      <c r="O204" s="232"/>
      <c r="P204" s="232"/>
      <c r="Q204" s="232"/>
      <c r="R204" s="233"/>
      <c r="S204" s="233"/>
      <c r="T204" s="233"/>
      <c r="U204" s="233"/>
      <c r="V204" s="233"/>
      <c r="W204" s="233"/>
      <c r="X204" s="233"/>
      <c r="Y204" s="233"/>
      <c r="Z204" s="212"/>
      <c r="AA204" s="212"/>
      <c r="AB204" s="212"/>
      <c r="AC204" s="212"/>
      <c r="AD204" s="212"/>
      <c r="AE204" s="212"/>
      <c r="AF204" s="212"/>
      <c r="AG204" s="212" t="s">
        <v>211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3">
      <c r="A205" s="229"/>
      <c r="B205" s="230"/>
      <c r="C205" s="273" t="s">
        <v>232</v>
      </c>
      <c r="D205" s="237"/>
      <c r="E205" s="238"/>
      <c r="F205" s="239"/>
      <c r="G205" s="239"/>
      <c r="H205" s="233"/>
      <c r="I205" s="233"/>
      <c r="J205" s="233"/>
      <c r="K205" s="233"/>
      <c r="L205" s="233"/>
      <c r="M205" s="233"/>
      <c r="N205" s="232"/>
      <c r="O205" s="232"/>
      <c r="P205" s="232"/>
      <c r="Q205" s="232"/>
      <c r="R205" s="233"/>
      <c r="S205" s="233"/>
      <c r="T205" s="233"/>
      <c r="U205" s="233"/>
      <c r="V205" s="233"/>
      <c r="W205" s="233"/>
      <c r="X205" s="233"/>
      <c r="Y205" s="233"/>
      <c r="Z205" s="212"/>
      <c r="AA205" s="212"/>
      <c r="AB205" s="212"/>
      <c r="AC205" s="212"/>
      <c r="AD205" s="212"/>
      <c r="AE205" s="212"/>
      <c r="AF205" s="212"/>
      <c r="AG205" s="212" t="s">
        <v>211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3">
      <c r="A206" s="229"/>
      <c r="B206" s="230"/>
      <c r="C206" s="274" t="s">
        <v>354</v>
      </c>
      <c r="D206" s="264"/>
      <c r="E206" s="264"/>
      <c r="F206" s="264"/>
      <c r="G206" s="264"/>
      <c r="H206" s="233"/>
      <c r="I206" s="233"/>
      <c r="J206" s="233"/>
      <c r="K206" s="233"/>
      <c r="L206" s="233"/>
      <c r="M206" s="233"/>
      <c r="N206" s="232"/>
      <c r="O206" s="232"/>
      <c r="P206" s="232"/>
      <c r="Q206" s="232"/>
      <c r="R206" s="233"/>
      <c r="S206" s="233"/>
      <c r="T206" s="233"/>
      <c r="U206" s="233"/>
      <c r="V206" s="233"/>
      <c r="W206" s="233"/>
      <c r="X206" s="233"/>
      <c r="Y206" s="233"/>
      <c r="Z206" s="212"/>
      <c r="AA206" s="212"/>
      <c r="AB206" s="212"/>
      <c r="AC206" s="212"/>
      <c r="AD206" s="212"/>
      <c r="AE206" s="212"/>
      <c r="AF206" s="212"/>
      <c r="AG206" s="212" t="s">
        <v>211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3">
      <c r="A207" s="229"/>
      <c r="B207" s="230"/>
      <c r="C207" s="273" t="s">
        <v>232</v>
      </c>
      <c r="D207" s="237"/>
      <c r="E207" s="238"/>
      <c r="F207" s="239"/>
      <c r="G207" s="239"/>
      <c r="H207" s="233"/>
      <c r="I207" s="233"/>
      <c r="J207" s="233"/>
      <c r="K207" s="233"/>
      <c r="L207" s="233"/>
      <c r="M207" s="233"/>
      <c r="N207" s="232"/>
      <c r="O207" s="232"/>
      <c r="P207" s="232"/>
      <c r="Q207" s="232"/>
      <c r="R207" s="233"/>
      <c r="S207" s="233"/>
      <c r="T207" s="233"/>
      <c r="U207" s="233"/>
      <c r="V207" s="233"/>
      <c r="W207" s="233"/>
      <c r="X207" s="233"/>
      <c r="Y207" s="233"/>
      <c r="Z207" s="212"/>
      <c r="AA207" s="212"/>
      <c r="AB207" s="212"/>
      <c r="AC207" s="212"/>
      <c r="AD207" s="212"/>
      <c r="AE207" s="212"/>
      <c r="AF207" s="212"/>
      <c r="AG207" s="212" t="s">
        <v>211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ht="21" outlineLevel="3" x14ac:dyDescent="0.3">
      <c r="A208" s="229"/>
      <c r="B208" s="230"/>
      <c r="C208" s="274" t="s">
        <v>348</v>
      </c>
      <c r="D208" s="264"/>
      <c r="E208" s="264"/>
      <c r="F208" s="264"/>
      <c r="G208" s="264"/>
      <c r="H208" s="233"/>
      <c r="I208" s="233"/>
      <c r="J208" s="233"/>
      <c r="K208" s="233"/>
      <c r="L208" s="233"/>
      <c r="M208" s="233"/>
      <c r="N208" s="232"/>
      <c r="O208" s="232"/>
      <c r="P208" s="232"/>
      <c r="Q208" s="232"/>
      <c r="R208" s="233"/>
      <c r="S208" s="233"/>
      <c r="T208" s="233"/>
      <c r="U208" s="233"/>
      <c r="V208" s="233"/>
      <c r="W208" s="233"/>
      <c r="X208" s="233"/>
      <c r="Y208" s="233"/>
      <c r="Z208" s="212"/>
      <c r="AA208" s="212"/>
      <c r="AB208" s="212"/>
      <c r="AC208" s="212"/>
      <c r="AD208" s="212"/>
      <c r="AE208" s="212"/>
      <c r="AF208" s="212"/>
      <c r="AG208" s="212" t="s">
        <v>211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65" t="str">
        <f>C208</f>
        <v>Kotvení zasklení bude provedeno pomocí uceleného systému hliníkových profilů kotvených k OK konstrukci (příčkové nosné profily, přítlačné lišty, krycí lišty vč. těsnění) –), barevnost RAL 7016.</v>
      </c>
      <c r="BB208" s="212"/>
      <c r="BC208" s="212"/>
      <c r="BD208" s="212"/>
      <c r="BE208" s="212"/>
      <c r="BF208" s="212"/>
      <c r="BG208" s="212"/>
      <c r="BH208" s="212"/>
    </row>
    <row r="209" spans="1:60" x14ac:dyDescent="0.3">
      <c r="A209" s="244" t="s">
        <v>137</v>
      </c>
      <c r="B209" s="245" t="s">
        <v>74</v>
      </c>
      <c r="C209" s="267" t="s">
        <v>75</v>
      </c>
      <c r="D209" s="246"/>
      <c r="E209" s="247"/>
      <c r="F209" s="248"/>
      <c r="G209" s="249">
        <f>SUMIF(AG210:AG212,"&lt;&gt;NOR",G210:G212)</f>
        <v>0</v>
      </c>
      <c r="H209" s="243"/>
      <c r="I209" s="243">
        <f>SUM(I210:I212)</f>
        <v>0</v>
      </c>
      <c r="J209" s="243"/>
      <c r="K209" s="243">
        <f>SUM(K210:K212)</f>
        <v>0</v>
      </c>
      <c r="L209" s="243"/>
      <c r="M209" s="243">
        <f>SUM(M210:M212)</f>
        <v>0</v>
      </c>
      <c r="N209" s="242"/>
      <c r="O209" s="242">
        <f>SUM(O210:O212)</f>
        <v>3.98</v>
      </c>
      <c r="P209" s="242"/>
      <c r="Q209" s="242">
        <f>SUM(Q210:Q212)</f>
        <v>0</v>
      </c>
      <c r="R209" s="243"/>
      <c r="S209" s="243"/>
      <c r="T209" s="243"/>
      <c r="U209" s="243"/>
      <c r="V209" s="243">
        <f>SUM(V210:V212)</f>
        <v>5.5100000000000007</v>
      </c>
      <c r="W209" s="243"/>
      <c r="X209" s="243"/>
      <c r="Y209" s="243"/>
      <c r="AG209" t="s">
        <v>138</v>
      </c>
    </row>
    <row r="210" spans="1:60" ht="30.9" outlineLevel="1" x14ac:dyDescent="0.3">
      <c r="A210" s="257">
        <v>57</v>
      </c>
      <c r="B210" s="258" t="s">
        <v>355</v>
      </c>
      <c r="C210" s="268" t="s">
        <v>356</v>
      </c>
      <c r="D210" s="259" t="s">
        <v>209</v>
      </c>
      <c r="E210" s="260">
        <v>18</v>
      </c>
      <c r="F210" s="261"/>
      <c r="G210" s="262">
        <f>ROUND(E210*F210,2)</f>
        <v>0</v>
      </c>
      <c r="H210" s="234"/>
      <c r="I210" s="233">
        <f>ROUND(E210*H210,2)</f>
        <v>0</v>
      </c>
      <c r="J210" s="234"/>
      <c r="K210" s="233">
        <f>ROUND(E210*J210,2)</f>
        <v>0</v>
      </c>
      <c r="L210" s="233">
        <v>21</v>
      </c>
      <c r="M210" s="233">
        <f>G210*(1+L210/100)</f>
        <v>0</v>
      </c>
      <c r="N210" s="232">
        <v>0.22133</v>
      </c>
      <c r="O210" s="232">
        <f>ROUND(E210*N210,2)</f>
        <v>3.98</v>
      </c>
      <c r="P210" s="232">
        <v>0</v>
      </c>
      <c r="Q210" s="232">
        <f>ROUND(E210*P210,2)</f>
        <v>0</v>
      </c>
      <c r="R210" s="233"/>
      <c r="S210" s="233" t="s">
        <v>142</v>
      </c>
      <c r="T210" s="233" t="s">
        <v>142</v>
      </c>
      <c r="U210" s="233">
        <v>0.27</v>
      </c>
      <c r="V210" s="233">
        <f>ROUND(E210*U210,2)</f>
        <v>4.8600000000000003</v>
      </c>
      <c r="W210" s="233"/>
      <c r="X210" s="233" t="s">
        <v>143</v>
      </c>
      <c r="Y210" s="233" t="s">
        <v>144</v>
      </c>
      <c r="Z210" s="212"/>
      <c r="AA210" s="212"/>
      <c r="AB210" s="212"/>
      <c r="AC210" s="212"/>
      <c r="AD210" s="212"/>
      <c r="AE210" s="212"/>
      <c r="AF210" s="212"/>
      <c r="AG210" s="212" t="s">
        <v>145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3">
      <c r="A211" s="251">
        <v>58</v>
      </c>
      <c r="B211" s="252" t="s">
        <v>357</v>
      </c>
      <c r="C211" s="269" t="s">
        <v>358</v>
      </c>
      <c r="D211" s="253" t="s">
        <v>209</v>
      </c>
      <c r="E211" s="254">
        <v>17.559999999999999</v>
      </c>
      <c r="F211" s="255"/>
      <c r="G211" s="256">
        <f>ROUND(E211*F211,2)</f>
        <v>0</v>
      </c>
      <c r="H211" s="234"/>
      <c r="I211" s="233">
        <f>ROUND(E211*H211,2)</f>
        <v>0</v>
      </c>
      <c r="J211" s="234"/>
      <c r="K211" s="233">
        <f>ROUND(E211*J211,2)</f>
        <v>0</v>
      </c>
      <c r="L211" s="233">
        <v>21</v>
      </c>
      <c r="M211" s="233">
        <f>G211*(1+L211/100)</f>
        <v>0</v>
      </c>
      <c r="N211" s="232">
        <v>0</v>
      </c>
      <c r="O211" s="232">
        <f>ROUND(E211*N211,2)</f>
        <v>0</v>
      </c>
      <c r="P211" s="232">
        <v>0</v>
      </c>
      <c r="Q211" s="232">
        <f>ROUND(E211*P211,2)</f>
        <v>0</v>
      </c>
      <c r="R211" s="233"/>
      <c r="S211" s="233" t="s">
        <v>142</v>
      </c>
      <c r="T211" s="233" t="s">
        <v>142</v>
      </c>
      <c r="U211" s="233">
        <v>3.6999999999999998E-2</v>
      </c>
      <c r="V211" s="233">
        <f>ROUND(E211*U211,2)</f>
        <v>0.65</v>
      </c>
      <c r="W211" s="233"/>
      <c r="X211" s="233" t="s">
        <v>143</v>
      </c>
      <c r="Y211" s="233" t="s">
        <v>144</v>
      </c>
      <c r="Z211" s="212"/>
      <c r="AA211" s="212"/>
      <c r="AB211" s="212"/>
      <c r="AC211" s="212"/>
      <c r="AD211" s="212"/>
      <c r="AE211" s="212"/>
      <c r="AF211" s="212"/>
      <c r="AG211" s="212" t="s">
        <v>145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2" x14ac:dyDescent="0.3">
      <c r="A212" s="229"/>
      <c r="B212" s="230"/>
      <c r="C212" s="270" t="s">
        <v>359</v>
      </c>
      <c r="D212" s="235"/>
      <c r="E212" s="236">
        <v>17.559999999999999</v>
      </c>
      <c r="F212" s="233"/>
      <c r="G212" s="233"/>
      <c r="H212" s="233"/>
      <c r="I212" s="233"/>
      <c r="J212" s="233"/>
      <c r="K212" s="233"/>
      <c r="L212" s="233"/>
      <c r="M212" s="233"/>
      <c r="N212" s="232"/>
      <c r="O212" s="232"/>
      <c r="P212" s="232"/>
      <c r="Q212" s="232"/>
      <c r="R212" s="233"/>
      <c r="S212" s="233"/>
      <c r="T212" s="233"/>
      <c r="U212" s="233"/>
      <c r="V212" s="233"/>
      <c r="W212" s="233"/>
      <c r="X212" s="233"/>
      <c r="Y212" s="233"/>
      <c r="Z212" s="212"/>
      <c r="AA212" s="212"/>
      <c r="AB212" s="212"/>
      <c r="AC212" s="212"/>
      <c r="AD212" s="212"/>
      <c r="AE212" s="212"/>
      <c r="AF212" s="212"/>
      <c r="AG212" s="212" t="s">
        <v>152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x14ac:dyDescent="0.3">
      <c r="A213" s="244" t="s">
        <v>137</v>
      </c>
      <c r="B213" s="245" t="s">
        <v>76</v>
      </c>
      <c r="C213" s="267" t="s">
        <v>77</v>
      </c>
      <c r="D213" s="246"/>
      <c r="E213" s="247"/>
      <c r="F213" s="248"/>
      <c r="G213" s="249">
        <f>SUMIF(AG214:AG225,"&lt;&gt;NOR",G214:G225)</f>
        <v>0</v>
      </c>
      <c r="H213" s="243"/>
      <c r="I213" s="243">
        <f>SUM(I214:I225)</f>
        <v>0</v>
      </c>
      <c r="J213" s="243"/>
      <c r="K213" s="243">
        <f>SUM(K214:K225)</f>
        <v>0</v>
      </c>
      <c r="L213" s="243"/>
      <c r="M213" s="243">
        <f>SUM(M214:M225)</f>
        <v>0</v>
      </c>
      <c r="N213" s="242"/>
      <c r="O213" s="242">
        <f>SUM(O214:O225)</f>
        <v>4.8599999999999994</v>
      </c>
      <c r="P213" s="242"/>
      <c r="Q213" s="242">
        <f>SUM(Q214:Q225)</f>
        <v>0</v>
      </c>
      <c r="R213" s="243"/>
      <c r="S213" s="243"/>
      <c r="T213" s="243"/>
      <c r="U213" s="243"/>
      <c r="V213" s="243">
        <f>SUM(V214:V225)</f>
        <v>54.28</v>
      </c>
      <c r="W213" s="243"/>
      <c r="X213" s="243"/>
      <c r="Y213" s="243"/>
      <c r="AG213" t="s">
        <v>138</v>
      </c>
    </row>
    <row r="214" spans="1:60" ht="20.6" outlineLevel="1" x14ac:dyDescent="0.3">
      <c r="A214" s="251">
        <v>59</v>
      </c>
      <c r="B214" s="252" t="s">
        <v>360</v>
      </c>
      <c r="C214" s="269" t="s">
        <v>361</v>
      </c>
      <c r="D214" s="253" t="s">
        <v>141</v>
      </c>
      <c r="E214" s="254">
        <v>205.7</v>
      </c>
      <c r="F214" s="255"/>
      <c r="G214" s="256">
        <f>ROUND(E214*F214,2)</f>
        <v>0</v>
      </c>
      <c r="H214" s="234"/>
      <c r="I214" s="233">
        <f>ROUND(E214*H214,2)</f>
        <v>0</v>
      </c>
      <c r="J214" s="234"/>
      <c r="K214" s="233">
        <f>ROUND(E214*J214,2)</f>
        <v>0</v>
      </c>
      <c r="L214" s="233">
        <v>21</v>
      </c>
      <c r="M214" s="233">
        <f>G214*(1+L214/100)</f>
        <v>0</v>
      </c>
      <c r="N214" s="232">
        <v>1.8380000000000001E-2</v>
      </c>
      <c r="O214" s="232">
        <f>ROUND(E214*N214,2)</f>
        <v>3.78</v>
      </c>
      <c r="P214" s="232">
        <v>0</v>
      </c>
      <c r="Q214" s="232">
        <f>ROUND(E214*P214,2)</f>
        <v>0</v>
      </c>
      <c r="R214" s="233"/>
      <c r="S214" s="233" t="s">
        <v>142</v>
      </c>
      <c r="T214" s="233" t="s">
        <v>142</v>
      </c>
      <c r="U214" s="233">
        <v>0.107</v>
      </c>
      <c r="V214" s="233">
        <f>ROUND(E214*U214,2)</f>
        <v>22.01</v>
      </c>
      <c r="W214" s="233"/>
      <c r="X214" s="233" t="s">
        <v>143</v>
      </c>
      <c r="Y214" s="233" t="s">
        <v>144</v>
      </c>
      <c r="Z214" s="212"/>
      <c r="AA214" s="212"/>
      <c r="AB214" s="212"/>
      <c r="AC214" s="212"/>
      <c r="AD214" s="212"/>
      <c r="AE214" s="212"/>
      <c r="AF214" s="212"/>
      <c r="AG214" s="212" t="s">
        <v>145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2" x14ac:dyDescent="0.3">
      <c r="A215" s="229"/>
      <c r="B215" s="230"/>
      <c r="C215" s="271" t="s">
        <v>362</v>
      </c>
      <c r="D215" s="263"/>
      <c r="E215" s="263"/>
      <c r="F215" s="263"/>
      <c r="G215" s="263"/>
      <c r="H215" s="233"/>
      <c r="I215" s="233"/>
      <c r="J215" s="233"/>
      <c r="K215" s="233"/>
      <c r="L215" s="233"/>
      <c r="M215" s="233"/>
      <c r="N215" s="232"/>
      <c r="O215" s="232"/>
      <c r="P215" s="232"/>
      <c r="Q215" s="232"/>
      <c r="R215" s="233"/>
      <c r="S215" s="233"/>
      <c r="T215" s="233"/>
      <c r="U215" s="233"/>
      <c r="V215" s="233"/>
      <c r="W215" s="233"/>
      <c r="X215" s="233"/>
      <c r="Y215" s="233"/>
      <c r="Z215" s="212"/>
      <c r="AA215" s="212"/>
      <c r="AB215" s="212"/>
      <c r="AC215" s="212"/>
      <c r="AD215" s="212"/>
      <c r="AE215" s="212"/>
      <c r="AF215" s="212"/>
      <c r="AG215" s="212" t="s">
        <v>211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2" x14ac:dyDescent="0.3">
      <c r="A216" s="229"/>
      <c r="B216" s="230"/>
      <c r="C216" s="270" t="s">
        <v>363</v>
      </c>
      <c r="D216" s="235"/>
      <c r="E216" s="236">
        <v>172.7</v>
      </c>
      <c r="F216" s="233"/>
      <c r="G216" s="233"/>
      <c r="H216" s="233"/>
      <c r="I216" s="233"/>
      <c r="J216" s="233"/>
      <c r="K216" s="233"/>
      <c r="L216" s="233"/>
      <c r="M216" s="233"/>
      <c r="N216" s="232"/>
      <c r="O216" s="232"/>
      <c r="P216" s="232"/>
      <c r="Q216" s="232"/>
      <c r="R216" s="233"/>
      <c r="S216" s="233"/>
      <c r="T216" s="233"/>
      <c r="U216" s="233"/>
      <c r="V216" s="233"/>
      <c r="W216" s="233"/>
      <c r="X216" s="233"/>
      <c r="Y216" s="233"/>
      <c r="Z216" s="212"/>
      <c r="AA216" s="212"/>
      <c r="AB216" s="212"/>
      <c r="AC216" s="212"/>
      <c r="AD216" s="212"/>
      <c r="AE216" s="212"/>
      <c r="AF216" s="212"/>
      <c r="AG216" s="212" t="s">
        <v>152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3">
      <c r="A217" s="229"/>
      <c r="B217" s="230"/>
      <c r="C217" s="270" t="s">
        <v>364</v>
      </c>
      <c r="D217" s="235"/>
      <c r="E217" s="236">
        <v>33</v>
      </c>
      <c r="F217" s="233"/>
      <c r="G217" s="233"/>
      <c r="H217" s="233"/>
      <c r="I217" s="233"/>
      <c r="J217" s="233"/>
      <c r="K217" s="233"/>
      <c r="L217" s="233"/>
      <c r="M217" s="233"/>
      <c r="N217" s="232"/>
      <c r="O217" s="232"/>
      <c r="P217" s="232"/>
      <c r="Q217" s="232"/>
      <c r="R217" s="233"/>
      <c r="S217" s="233"/>
      <c r="T217" s="233"/>
      <c r="U217" s="233"/>
      <c r="V217" s="233"/>
      <c r="W217" s="233"/>
      <c r="X217" s="233"/>
      <c r="Y217" s="233"/>
      <c r="Z217" s="212"/>
      <c r="AA217" s="212"/>
      <c r="AB217" s="212"/>
      <c r="AC217" s="212"/>
      <c r="AD217" s="212"/>
      <c r="AE217" s="212"/>
      <c r="AF217" s="212"/>
      <c r="AG217" s="212" t="s">
        <v>152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0.6" outlineLevel="1" x14ac:dyDescent="0.3">
      <c r="A218" s="251">
        <v>60</v>
      </c>
      <c r="B218" s="252" t="s">
        <v>365</v>
      </c>
      <c r="C218" s="269" t="s">
        <v>366</v>
      </c>
      <c r="D218" s="253" t="s">
        <v>141</v>
      </c>
      <c r="E218" s="254">
        <v>617.1</v>
      </c>
      <c r="F218" s="255"/>
      <c r="G218" s="256">
        <f>ROUND(E218*F218,2)</f>
        <v>0</v>
      </c>
      <c r="H218" s="234"/>
      <c r="I218" s="233">
        <f>ROUND(E218*H218,2)</f>
        <v>0</v>
      </c>
      <c r="J218" s="234"/>
      <c r="K218" s="233">
        <f>ROUND(E218*J218,2)</f>
        <v>0</v>
      </c>
      <c r="L218" s="233">
        <v>21</v>
      </c>
      <c r="M218" s="233">
        <f>G218*(1+L218/100)</f>
        <v>0</v>
      </c>
      <c r="N218" s="232">
        <v>1.5299999999999999E-3</v>
      </c>
      <c r="O218" s="232">
        <f>ROUND(E218*N218,2)</f>
        <v>0.94</v>
      </c>
      <c r="P218" s="232">
        <v>0</v>
      </c>
      <c r="Q218" s="232">
        <f>ROUND(E218*P218,2)</f>
        <v>0</v>
      </c>
      <c r="R218" s="233"/>
      <c r="S218" s="233" t="s">
        <v>142</v>
      </c>
      <c r="T218" s="233" t="s">
        <v>142</v>
      </c>
      <c r="U218" s="233">
        <v>6.0000000000000001E-3</v>
      </c>
      <c r="V218" s="233">
        <f>ROUND(E218*U218,2)</f>
        <v>3.7</v>
      </c>
      <c r="W218" s="233"/>
      <c r="X218" s="233" t="s">
        <v>143</v>
      </c>
      <c r="Y218" s="233" t="s">
        <v>144</v>
      </c>
      <c r="Z218" s="212"/>
      <c r="AA218" s="212"/>
      <c r="AB218" s="212"/>
      <c r="AC218" s="212"/>
      <c r="AD218" s="212"/>
      <c r="AE218" s="212"/>
      <c r="AF218" s="212"/>
      <c r="AG218" s="212" t="s">
        <v>145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2" x14ac:dyDescent="0.3">
      <c r="A219" s="229"/>
      <c r="B219" s="230"/>
      <c r="C219" s="270" t="s">
        <v>367</v>
      </c>
      <c r="D219" s="235"/>
      <c r="E219" s="236">
        <v>617.1</v>
      </c>
      <c r="F219" s="233"/>
      <c r="G219" s="233"/>
      <c r="H219" s="233"/>
      <c r="I219" s="233"/>
      <c r="J219" s="233"/>
      <c r="K219" s="233"/>
      <c r="L219" s="233"/>
      <c r="M219" s="233"/>
      <c r="N219" s="232"/>
      <c r="O219" s="232"/>
      <c r="P219" s="232"/>
      <c r="Q219" s="232"/>
      <c r="R219" s="233"/>
      <c r="S219" s="233"/>
      <c r="T219" s="233"/>
      <c r="U219" s="233"/>
      <c r="V219" s="233"/>
      <c r="W219" s="233"/>
      <c r="X219" s="233"/>
      <c r="Y219" s="233"/>
      <c r="Z219" s="212"/>
      <c r="AA219" s="212"/>
      <c r="AB219" s="212"/>
      <c r="AC219" s="212"/>
      <c r="AD219" s="212"/>
      <c r="AE219" s="212"/>
      <c r="AF219" s="212"/>
      <c r="AG219" s="212" t="s">
        <v>152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ht="20.6" outlineLevel="1" x14ac:dyDescent="0.3">
      <c r="A220" s="257">
        <v>61</v>
      </c>
      <c r="B220" s="258" t="s">
        <v>368</v>
      </c>
      <c r="C220" s="268" t="s">
        <v>369</v>
      </c>
      <c r="D220" s="259" t="s">
        <v>141</v>
      </c>
      <c r="E220" s="260">
        <v>205.7</v>
      </c>
      <c r="F220" s="261"/>
      <c r="G220" s="262">
        <f>ROUND(E220*F220,2)</f>
        <v>0</v>
      </c>
      <c r="H220" s="234"/>
      <c r="I220" s="233">
        <f>ROUND(E220*H220,2)</f>
        <v>0</v>
      </c>
      <c r="J220" s="234"/>
      <c r="K220" s="233">
        <f>ROUND(E220*J220,2)</f>
        <v>0</v>
      </c>
      <c r="L220" s="233">
        <v>21</v>
      </c>
      <c r="M220" s="233">
        <f>G220*(1+L220/100)</f>
        <v>0</v>
      </c>
      <c r="N220" s="232">
        <v>0</v>
      </c>
      <c r="O220" s="232">
        <f>ROUND(E220*N220,2)</f>
        <v>0</v>
      </c>
      <c r="P220" s="232">
        <v>0</v>
      </c>
      <c r="Q220" s="232">
        <f>ROUND(E220*P220,2)</f>
        <v>0</v>
      </c>
      <c r="R220" s="233"/>
      <c r="S220" s="233" t="s">
        <v>142</v>
      </c>
      <c r="T220" s="233" t="s">
        <v>142</v>
      </c>
      <c r="U220" s="233">
        <v>0.06</v>
      </c>
      <c r="V220" s="233">
        <f>ROUND(E220*U220,2)</f>
        <v>12.34</v>
      </c>
      <c r="W220" s="233"/>
      <c r="X220" s="233" t="s">
        <v>143</v>
      </c>
      <c r="Y220" s="233" t="s">
        <v>144</v>
      </c>
      <c r="Z220" s="212"/>
      <c r="AA220" s="212"/>
      <c r="AB220" s="212"/>
      <c r="AC220" s="212"/>
      <c r="AD220" s="212"/>
      <c r="AE220" s="212"/>
      <c r="AF220" s="212"/>
      <c r="AG220" s="212" t="s">
        <v>145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3">
      <c r="A221" s="251">
        <v>62</v>
      </c>
      <c r="B221" s="252" t="s">
        <v>370</v>
      </c>
      <c r="C221" s="269" t="s">
        <v>371</v>
      </c>
      <c r="D221" s="253" t="s">
        <v>141</v>
      </c>
      <c r="E221" s="254">
        <v>30</v>
      </c>
      <c r="F221" s="255"/>
      <c r="G221" s="256">
        <f>ROUND(E221*F221,2)</f>
        <v>0</v>
      </c>
      <c r="H221" s="234"/>
      <c r="I221" s="233">
        <f>ROUND(E221*H221,2)</f>
        <v>0</v>
      </c>
      <c r="J221" s="234"/>
      <c r="K221" s="233">
        <f>ROUND(E221*J221,2)</f>
        <v>0</v>
      </c>
      <c r="L221" s="233">
        <v>21</v>
      </c>
      <c r="M221" s="233">
        <f>G221*(1+L221/100)</f>
        <v>0</v>
      </c>
      <c r="N221" s="232">
        <v>1.58E-3</v>
      </c>
      <c r="O221" s="232">
        <f>ROUND(E221*N221,2)</f>
        <v>0.05</v>
      </c>
      <c r="P221" s="232">
        <v>0</v>
      </c>
      <c r="Q221" s="232">
        <f>ROUND(E221*P221,2)</f>
        <v>0</v>
      </c>
      <c r="R221" s="233"/>
      <c r="S221" s="233" t="s">
        <v>142</v>
      </c>
      <c r="T221" s="233" t="s">
        <v>142</v>
      </c>
      <c r="U221" s="233">
        <v>0.21</v>
      </c>
      <c r="V221" s="233">
        <f>ROUND(E221*U221,2)</f>
        <v>6.3</v>
      </c>
      <c r="W221" s="233"/>
      <c r="X221" s="233" t="s">
        <v>143</v>
      </c>
      <c r="Y221" s="233" t="s">
        <v>144</v>
      </c>
      <c r="Z221" s="212"/>
      <c r="AA221" s="212"/>
      <c r="AB221" s="212"/>
      <c r="AC221" s="212"/>
      <c r="AD221" s="212"/>
      <c r="AE221" s="212"/>
      <c r="AF221" s="212"/>
      <c r="AG221" s="212" t="s">
        <v>145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2" x14ac:dyDescent="0.3">
      <c r="A222" s="229"/>
      <c r="B222" s="230"/>
      <c r="C222" s="270" t="s">
        <v>372</v>
      </c>
      <c r="D222" s="235"/>
      <c r="E222" s="236">
        <v>30</v>
      </c>
      <c r="F222" s="233"/>
      <c r="G222" s="233"/>
      <c r="H222" s="233"/>
      <c r="I222" s="233"/>
      <c r="J222" s="233"/>
      <c r="K222" s="233"/>
      <c r="L222" s="233"/>
      <c r="M222" s="233"/>
      <c r="N222" s="232"/>
      <c r="O222" s="232"/>
      <c r="P222" s="232"/>
      <c r="Q222" s="232"/>
      <c r="R222" s="233"/>
      <c r="S222" s="233"/>
      <c r="T222" s="233"/>
      <c r="U222" s="233"/>
      <c r="V222" s="233"/>
      <c r="W222" s="233"/>
      <c r="X222" s="233"/>
      <c r="Y222" s="233"/>
      <c r="Z222" s="212"/>
      <c r="AA222" s="212"/>
      <c r="AB222" s="212"/>
      <c r="AC222" s="212"/>
      <c r="AD222" s="212"/>
      <c r="AE222" s="212"/>
      <c r="AF222" s="212"/>
      <c r="AG222" s="212" t="s">
        <v>152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3">
      <c r="A223" s="257">
        <v>63</v>
      </c>
      <c r="B223" s="258" t="s">
        <v>373</v>
      </c>
      <c r="C223" s="268" t="s">
        <v>374</v>
      </c>
      <c r="D223" s="259" t="s">
        <v>141</v>
      </c>
      <c r="E223" s="260">
        <v>205.7</v>
      </c>
      <c r="F223" s="261"/>
      <c r="G223" s="262">
        <f>ROUND(E223*F223,2)</f>
        <v>0</v>
      </c>
      <c r="H223" s="234"/>
      <c r="I223" s="233">
        <f>ROUND(E223*H223,2)</f>
        <v>0</v>
      </c>
      <c r="J223" s="234"/>
      <c r="K223" s="233">
        <f>ROUND(E223*J223,2)</f>
        <v>0</v>
      </c>
      <c r="L223" s="233">
        <v>21</v>
      </c>
      <c r="M223" s="233">
        <f>G223*(1+L223/100)</f>
        <v>0</v>
      </c>
      <c r="N223" s="232">
        <v>0</v>
      </c>
      <c r="O223" s="232">
        <f>ROUND(E223*N223,2)</f>
        <v>0</v>
      </c>
      <c r="P223" s="232">
        <v>0</v>
      </c>
      <c r="Q223" s="232">
        <f>ROUND(E223*P223,2)</f>
        <v>0</v>
      </c>
      <c r="R223" s="233"/>
      <c r="S223" s="233" t="s">
        <v>142</v>
      </c>
      <c r="T223" s="233" t="s">
        <v>142</v>
      </c>
      <c r="U223" s="233">
        <v>3.0300000000000001E-2</v>
      </c>
      <c r="V223" s="233">
        <f>ROUND(E223*U223,2)</f>
        <v>6.23</v>
      </c>
      <c r="W223" s="233"/>
      <c r="X223" s="233" t="s">
        <v>143</v>
      </c>
      <c r="Y223" s="233" t="s">
        <v>144</v>
      </c>
      <c r="Z223" s="212"/>
      <c r="AA223" s="212"/>
      <c r="AB223" s="212"/>
      <c r="AC223" s="212"/>
      <c r="AD223" s="212"/>
      <c r="AE223" s="212"/>
      <c r="AF223" s="212"/>
      <c r="AG223" s="212" t="s">
        <v>145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3">
      <c r="A224" s="257">
        <v>64</v>
      </c>
      <c r="B224" s="258" t="s">
        <v>375</v>
      </c>
      <c r="C224" s="268" t="s">
        <v>376</v>
      </c>
      <c r="D224" s="259" t="s">
        <v>141</v>
      </c>
      <c r="E224" s="260">
        <v>617.1</v>
      </c>
      <c r="F224" s="261"/>
      <c r="G224" s="262">
        <f>ROUND(E224*F224,2)</f>
        <v>0</v>
      </c>
      <c r="H224" s="234"/>
      <c r="I224" s="233">
        <f>ROUND(E224*H224,2)</f>
        <v>0</v>
      </c>
      <c r="J224" s="234"/>
      <c r="K224" s="233">
        <f>ROUND(E224*J224,2)</f>
        <v>0</v>
      </c>
      <c r="L224" s="233">
        <v>21</v>
      </c>
      <c r="M224" s="233">
        <f>G224*(1+L224/100)</f>
        <v>0</v>
      </c>
      <c r="N224" s="232">
        <v>1.4999999999999999E-4</v>
      </c>
      <c r="O224" s="232">
        <f>ROUND(E224*N224,2)</f>
        <v>0.09</v>
      </c>
      <c r="P224" s="232">
        <v>0</v>
      </c>
      <c r="Q224" s="232">
        <f>ROUND(E224*P224,2)</f>
        <v>0</v>
      </c>
      <c r="R224" s="233"/>
      <c r="S224" s="233" t="s">
        <v>142</v>
      </c>
      <c r="T224" s="233" t="s">
        <v>142</v>
      </c>
      <c r="U224" s="233">
        <v>0</v>
      </c>
      <c r="V224" s="233">
        <f>ROUND(E224*U224,2)</f>
        <v>0</v>
      </c>
      <c r="W224" s="233"/>
      <c r="X224" s="233" t="s">
        <v>143</v>
      </c>
      <c r="Y224" s="233" t="s">
        <v>144</v>
      </c>
      <c r="Z224" s="212"/>
      <c r="AA224" s="212"/>
      <c r="AB224" s="212"/>
      <c r="AC224" s="212"/>
      <c r="AD224" s="212"/>
      <c r="AE224" s="212"/>
      <c r="AF224" s="212"/>
      <c r="AG224" s="212" t="s">
        <v>145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3">
      <c r="A225" s="257">
        <v>65</v>
      </c>
      <c r="B225" s="258" t="s">
        <v>377</v>
      </c>
      <c r="C225" s="268" t="s">
        <v>378</v>
      </c>
      <c r="D225" s="259" t="s">
        <v>141</v>
      </c>
      <c r="E225" s="260">
        <v>205.7</v>
      </c>
      <c r="F225" s="261"/>
      <c r="G225" s="262">
        <f>ROUND(E225*F225,2)</f>
        <v>0</v>
      </c>
      <c r="H225" s="234"/>
      <c r="I225" s="233">
        <f>ROUND(E225*H225,2)</f>
        <v>0</v>
      </c>
      <c r="J225" s="234"/>
      <c r="K225" s="233">
        <f>ROUND(E225*J225,2)</f>
        <v>0</v>
      </c>
      <c r="L225" s="233">
        <v>21</v>
      </c>
      <c r="M225" s="233">
        <f>G225*(1+L225/100)</f>
        <v>0</v>
      </c>
      <c r="N225" s="232">
        <v>0</v>
      </c>
      <c r="O225" s="232">
        <f>ROUND(E225*N225,2)</f>
        <v>0</v>
      </c>
      <c r="P225" s="232">
        <v>0</v>
      </c>
      <c r="Q225" s="232">
        <f>ROUND(E225*P225,2)</f>
        <v>0</v>
      </c>
      <c r="R225" s="233"/>
      <c r="S225" s="233" t="s">
        <v>142</v>
      </c>
      <c r="T225" s="233" t="s">
        <v>142</v>
      </c>
      <c r="U225" s="233">
        <v>1.7999999999999999E-2</v>
      </c>
      <c r="V225" s="233">
        <f>ROUND(E225*U225,2)</f>
        <v>3.7</v>
      </c>
      <c r="W225" s="233"/>
      <c r="X225" s="233" t="s">
        <v>143</v>
      </c>
      <c r="Y225" s="233" t="s">
        <v>144</v>
      </c>
      <c r="Z225" s="212"/>
      <c r="AA225" s="212"/>
      <c r="AB225" s="212"/>
      <c r="AC225" s="212"/>
      <c r="AD225" s="212"/>
      <c r="AE225" s="212"/>
      <c r="AF225" s="212"/>
      <c r="AG225" s="212" t="s">
        <v>145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ht="24.9" x14ac:dyDescent="0.3">
      <c r="A226" s="244" t="s">
        <v>137</v>
      </c>
      <c r="B226" s="245" t="s">
        <v>78</v>
      </c>
      <c r="C226" s="267" t="s">
        <v>79</v>
      </c>
      <c r="D226" s="246"/>
      <c r="E226" s="247"/>
      <c r="F226" s="248"/>
      <c r="G226" s="249">
        <f>SUMIF(AG227:AG227,"&lt;&gt;NOR",G227:G227)</f>
        <v>0</v>
      </c>
      <c r="H226" s="243"/>
      <c r="I226" s="243">
        <f>SUM(I227:I227)</f>
        <v>0</v>
      </c>
      <c r="J226" s="243"/>
      <c r="K226" s="243">
        <f>SUM(K227:K227)</f>
        <v>0</v>
      </c>
      <c r="L226" s="243"/>
      <c r="M226" s="243">
        <f>SUM(M227:M227)</f>
        <v>0</v>
      </c>
      <c r="N226" s="242"/>
      <c r="O226" s="242">
        <f>SUM(O227:O227)</f>
        <v>0</v>
      </c>
      <c r="P226" s="242"/>
      <c r="Q226" s="242">
        <f>SUM(Q227:Q227)</f>
        <v>0</v>
      </c>
      <c r="R226" s="243"/>
      <c r="S226" s="243"/>
      <c r="T226" s="243"/>
      <c r="U226" s="243"/>
      <c r="V226" s="243">
        <f>SUM(V227:V227)</f>
        <v>9.24</v>
      </c>
      <c r="W226" s="243"/>
      <c r="X226" s="243"/>
      <c r="Y226" s="243"/>
      <c r="AG226" t="s">
        <v>138</v>
      </c>
    </row>
    <row r="227" spans="1:60" outlineLevel="1" x14ac:dyDescent="0.3">
      <c r="A227" s="257">
        <v>66</v>
      </c>
      <c r="B227" s="258" t="s">
        <v>379</v>
      </c>
      <c r="C227" s="268" t="s">
        <v>380</v>
      </c>
      <c r="D227" s="259" t="s">
        <v>141</v>
      </c>
      <c r="E227" s="260">
        <v>30</v>
      </c>
      <c r="F227" s="261"/>
      <c r="G227" s="262">
        <f>ROUND(E227*F227,2)</f>
        <v>0</v>
      </c>
      <c r="H227" s="234"/>
      <c r="I227" s="233">
        <f>ROUND(E227*H227,2)</f>
        <v>0</v>
      </c>
      <c r="J227" s="234"/>
      <c r="K227" s="233">
        <f>ROUND(E227*J227,2)</f>
        <v>0</v>
      </c>
      <c r="L227" s="233">
        <v>21</v>
      </c>
      <c r="M227" s="233">
        <f>G227*(1+L227/100)</f>
        <v>0</v>
      </c>
      <c r="N227" s="232">
        <v>4.0000000000000003E-5</v>
      </c>
      <c r="O227" s="232">
        <f>ROUND(E227*N227,2)</f>
        <v>0</v>
      </c>
      <c r="P227" s="232">
        <v>0</v>
      </c>
      <c r="Q227" s="232">
        <f>ROUND(E227*P227,2)</f>
        <v>0</v>
      </c>
      <c r="R227" s="233"/>
      <c r="S227" s="233" t="s">
        <v>142</v>
      </c>
      <c r="T227" s="233" t="s">
        <v>142</v>
      </c>
      <c r="U227" s="233">
        <v>0.308</v>
      </c>
      <c r="V227" s="233">
        <f>ROUND(E227*U227,2)</f>
        <v>9.24</v>
      </c>
      <c r="W227" s="233"/>
      <c r="X227" s="233" t="s">
        <v>143</v>
      </c>
      <c r="Y227" s="233" t="s">
        <v>144</v>
      </c>
      <c r="Z227" s="212"/>
      <c r="AA227" s="212"/>
      <c r="AB227" s="212"/>
      <c r="AC227" s="212"/>
      <c r="AD227" s="212"/>
      <c r="AE227" s="212"/>
      <c r="AF227" s="212"/>
      <c r="AG227" s="212" t="s">
        <v>145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x14ac:dyDescent="0.3">
      <c r="A228" s="244" t="s">
        <v>137</v>
      </c>
      <c r="B228" s="245" t="s">
        <v>80</v>
      </c>
      <c r="C228" s="267" t="s">
        <v>81</v>
      </c>
      <c r="D228" s="246"/>
      <c r="E228" s="247"/>
      <c r="F228" s="248"/>
      <c r="G228" s="249">
        <f>SUMIF(AG229:AG243,"&lt;&gt;NOR",G229:G243)</f>
        <v>0</v>
      </c>
      <c r="H228" s="243"/>
      <c r="I228" s="243">
        <f>SUM(I229:I243)</f>
        <v>0</v>
      </c>
      <c r="J228" s="243"/>
      <c r="K228" s="243">
        <f>SUM(K229:K243)</f>
        <v>0</v>
      </c>
      <c r="L228" s="243"/>
      <c r="M228" s="243">
        <f>SUM(M229:M243)</f>
        <v>0</v>
      </c>
      <c r="N228" s="242"/>
      <c r="O228" s="242">
        <f>SUM(O229:O243)</f>
        <v>0.02</v>
      </c>
      <c r="P228" s="242"/>
      <c r="Q228" s="242">
        <f>SUM(Q229:Q243)</f>
        <v>8.32</v>
      </c>
      <c r="R228" s="243"/>
      <c r="S228" s="243"/>
      <c r="T228" s="243"/>
      <c r="U228" s="243"/>
      <c r="V228" s="243">
        <f>SUM(V229:V243)</f>
        <v>105.67999999999999</v>
      </c>
      <c r="W228" s="243"/>
      <c r="X228" s="243"/>
      <c r="Y228" s="243"/>
      <c r="AG228" t="s">
        <v>138</v>
      </c>
    </row>
    <row r="229" spans="1:60" outlineLevel="1" x14ac:dyDescent="0.3">
      <c r="A229" s="251">
        <v>67</v>
      </c>
      <c r="B229" s="252" t="s">
        <v>381</v>
      </c>
      <c r="C229" s="269" t="s">
        <v>382</v>
      </c>
      <c r="D229" s="253" t="s">
        <v>150</v>
      </c>
      <c r="E229" s="254">
        <v>2.34</v>
      </c>
      <c r="F229" s="255"/>
      <c r="G229" s="256">
        <f>ROUND(E229*F229,2)</f>
        <v>0</v>
      </c>
      <c r="H229" s="234"/>
      <c r="I229" s="233">
        <f>ROUND(E229*H229,2)</f>
        <v>0</v>
      </c>
      <c r="J229" s="234"/>
      <c r="K229" s="233">
        <f>ROUND(E229*J229,2)</f>
        <v>0</v>
      </c>
      <c r="L229" s="233">
        <v>21</v>
      </c>
      <c r="M229" s="233">
        <f>G229*(1+L229/100)</f>
        <v>0</v>
      </c>
      <c r="N229" s="232">
        <v>1.47E-3</v>
      </c>
      <c r="O229" s="232">
        <f>ROUND(E229*N229,2)</f>
        <v>0</v>
      </c>
      <c r="P229" s="232">
        <v>2.4</v>
      </c>
      <c r="Q229" s="232">
        <f>ROUND(E229*P229,2)</f>
        <v>5.62</v>
      </c>
      <c r="R229" s="233"/>
      <c r="S229" s="233" t="s">
        <v>142</v>
      </c>
      <c r="T229" s="233" t="s">
        <v>142</v>
      </c>
      <c r="U229" s="233">
        <v>8.5</v>
      </c>
      <c r="V229" s="233">
        <f>ROUND(E229*U229,2)</f>
        <v>19.89</v>
      </c>
      <c r="W229" s="233"/>
      <c r="X229" s="233" t="s">
        <v>143</v>
      </c>
      <c r="Y229" s="233" t="s">
        <v>144</v>
      </c>
      <c r="Z229" s="212"/>
      <c r="AA229" s="212"/>
      <c r="AB229" s="212"/>
      <c r="AC229" s="212"/>
      <c r="AD229" s="212"/>
      <c r="AE229" s="212"/>
      <c r="AF229" s="212"/>
      <c r="AG229" s="212" t="s">
        <v>145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2" x14ac:dyDescent="0.3">
      <c r="A230" s="229"/>
      <c r="B230" s="230"/>
      <c r="C230" s="270" t="s">
        <v>383</v>
      </c>
      <c r="D230" s="235"/>
      <c r="E230" s="236">
        <v>2.34</v>
      </c>
      <c r="F230" s="233"/>
      <c r="G230" s="233"/>
      <c r="H230" s="233"/>
      <c r="I230" s="233"/>
      <c r="J230" s="233"/>
      <c r="K230" s="233"/>
      <c r="L230" s="233"/>
      <c r="M230" s="233"/>
      <c r="N230" s="232"/>
      <c r="O230" s="232"/>
      <c r="P230" s="232"/>
      <c r="Q230" s="232"/>
      <c r="R230" s="233"/>
      <c r="S230" s="233"/>
      <c r="T230" s="233"/>
      <c r="U230" s="233"/>
      <c r="V230" s="233"/>
      <c r="W230" s="233"/>
      <c r="X230" s="233"/>
      <c r="Y230" s="233"/>
      <c r="Z230" s="212"/>
      <c r="AA230" s="212"/>
      <c r="AB230" s="212"/>
      <c r="AC230" s="212"/>
      <c r="AD230" s="212"/>
      <c r="AE230" s="212"/>
      <c r="AF230" s="212"/>
      <c r="AG230" s="212" t="s">
        <v>152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3">
      <c r="A231" s="251">
        <v>68</v>
      </c>
      <c r="B231" s="252" t="s">
        <v>384</v>
      </c>
      <c r="C231" s="269" t="s">
        <v>385</v>
      </c>
      <c r="D231" s="253" t="s">
        <v>141</v>
      </c>
      <c r="E231" s="254">
        <v>3.7</v>
      </c>
      <c r="F231" s="255"/>
      <c r="G231" s="256">
        <f>ROUND(E231*F231,2)</f>
        <v>0</v>
      </c>
      <c r="H231" s="234"/>
      <c r="I231" s="233">
        <f>ROUND(E231*H231,2)</f>
        <v>0</v>
      </c>
      <c r="J231" s="234"/>
      <c r="K231" s="233">
        <f>ROUND(E231*J231,2)</f>
        <v>0</v>
      </c>
      <c r="L231" s="233">
        <v>21</v>
      </c>
      <c r="M231" s="233">
        <f>G231*(1+L231/100)</f>
        <v>0</v>
      </c>
      <c r="N231" s="232">
        <v>6.7000000000000002E-4</v>
      </c>
      <c r="O231" s="232">
        <f>ROUND(E231*N231,2)</f>
        <v>0</v>
      </c>
      <c r="P231" s="232">
        <v>0.14499999999999999</v>
      </c>
      <c r="Q231" s="232">
        <f>ROUND(E231*P231,2)</f>
        <v>0.54</v>
      </c>
      <c r="R231" s="233"/>
      <c r="S231" s="233" t="s">
        <v>142</v>
      </c>
      <c r="T231" s="233" t="s">
        <v>142</v>
      </c>
      <c r="U231" s="233">
        <v>0.27100000000000002</v>
      </c>
      <c r="V231" s="233">
        <f>ROUND(E231*U231,2)</f>
        <v>1</v>
      </c>
      <c r="W231" s="233"/>
      <c r="X231" s="233" t="s">
        <v>143</v>
      </c>
      <c r="Y231" s="233" t="s">
        <v>144</v>
      </c>
      <c r="Z231" s="212"/>
      <c r="AA231" s="212"/>
      <c r="AB231" s="212"/>
      <c r="AC231" s="212"/>
      <c r="AD231" s="212"/>
      <c r="AE231" s="212"/>
      <c r="AF231" s="212"/>
      <c r="AG231" s="212" t="s">
        <v>145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2" x14ac:dyDescent="0.3">
      <c r="A232" s="229"/>
      <c r="B232" s="230"/>
      <c r="C232" s="270" t="s">
        <v>386</v>
      </c>
      <c r="D232" s="235"/>
      <c r="E232" s="236">
        <v>3.7</v>
      </c>
      <c r="F232" s="233"/>
      <c r="G232" s="233"/>
      <c r="H232" s="233"/>
      <c r="I232" s="233"/>
      <c r="J232" s="233"/>
      <c r="K232" s="233"/>
      <c r="L232" s="233"/>
      <c r="M232" s="233"/>
      <c r="N232" s="232"/>
      <c r="O232" s="232"/>
      <c r="P232" s="232"/>
      <c r="Q232" s="232"/>
      <c r="R232" s="233"/>
      <c r="S232" s="233"/>
      <c r="T232" s="233"/>
      <c r="U232" s="233"/>
      <c r="V232" s="233"/>
      <c r="W232" s="233"/>
      <c r="X232" s="233"/>
      <c r="Y232" s="233"/>
      <c r="Z232" s="212"/>
      <c r="AA232" s="212"/>
      <c r="AB232" s="212"/>
      <c r="AC232" s="212"/>
      <c r="AD232" s="212"/>
      <c r="AE232" s="212"/>
      <c r="AF232" s="212"/>
      <c r="AG232" s="212" t="s">
        <v>152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3">
      <c r="A233" s="251">
        <v>69</v>
      </c>
      <c r="B233" s="252" t="s">
        <v>387</v>
      </c>
      <c r="C233" s="269" t="s">
        <v>388</v>
      </c>
      <c r="D233" s="253" t="s">
        <v>150</v>
      </c>
      <c r="E233" s="254">
        <v>0.48099999999999998</v>
      </c>
      <c r="F233" s="255"/>
      <c r="G233" s="256">
        <f>ROUND(E233*F233,2)</f>
        <v>0</v>
      </c>
      <c r="H233" s="234"/>
      <c r="I233" s="233">
        <f>ROUND(E233*H233,2)</f>
        <v>0</v>
      </c>
      <c r="J233" s="234"/>
      <c r="K233" s="233">
        <f>ROUND(E233*J233,2)</f>
        <v>0</v>
      </c>
      <c r="L233" s="233">
        <v>21</v>
      </c>
      <c r="M233" s="233">
        <f>G233*(1+L233/100)</f>
        <v>0</v>
      </c>
      <c r="N233" s="232">
        <v>0</v>
      </c>
      <c r="O233" s="232">
        <f>ROUND(E233*N233,2)</f>
        <v>0</v>
      </c>
      <c r="P233" s="232">
        <v>1.4</v>
      </c>
      <c r="Q233" s="232">
        <f>ROUND(E233*P233,2)</f>
        <v>0.67</v>
      </c>
      <c r="R233" s="233"/>
      <c r="S233" s="233" t="s">
        <v>142</v>
      </c>
      <c r="T233" s="233" t="s">
        <v>142</v>
      </c>
      <c r="U233" s="233">
        <v>1.0509999999999999</v>
      </c>
      <c r="V233" s="233">
        <f>ROUND(E233*U233,2)</f>
        <v>0.51</v>
      </c>
      <c r="W233" s="233"/>
      <c r="X233" s="233" t="s">
        <v>143</v>
      </c>
      <c r="Y233" s="233" t="s">
        <v>144</v>
      </c>
      <c r="Z233" s="212"/>
      <c r="AA233" s="212"/>
      <c r="AB233" s="212"/>
      <c r="AC233" s="212"/>
      <c r="AD233" s="212"/>
      <c r="AE233" s="212"/>
      <c r="AF233" s="212"/>
      <c r="AG233" s="212" t="s">
        <v>145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2" x14ac:dyDescent="0.3">
      <c r="A234" s="229"/>
      <c r="B234" s="230"/>
      <c r="C234" s="270" t="s">
        <v>389</v>
      </c>
      <c r="D234" s="235"/>
      <c r="E234" s="236">
        <v>0.48099999999999998</v>
      </c>
      <c r="F234" s="233"/>
      <c r="G234" s="233"/>
      <c r="H234" s="233"/>
      <c r="I234" s="233"/>
      <c r="J234" s="233"/>
      <c r="K234" s="233"/>
      <c r="L234" s="233"/>
      <c r="M234" s="233"/>
      <c r="N234" s="232"/>
      <c r="O234" s="232"/>
      <c r="P234" s="232"/>
      <c r="Q234" s="232"/>
      <c r="R234" s="233"/>
      <c r="S234" s="233"/>
      <c r="T234" s="233"/>
      <c r="U234" s="233"/>
      <c r="V234" s="233"/>
      <c r="W234" s="233"/>
      <c r="X234" s="233"/>
      <c r="Y234" s="233"/>
      <c r="Z234" s="212"/>
      <c r="AA234" s="212"/>
      <c r="AB234" s="212"/>
      <c r="AC234" s="212"/>
      <c r="AD234" s="212"/>
      <c r="AE234" s="212"/>
      <c r="AF234" s="212"/>
      <c r="AG234" s="212" t="s">
        <v>152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3">
      <c r="A235" s="251">
        <v>70</v>
      </c>
      <c r="B235" s="252" t="s">
        <v>390</v>
      </c>
      <c r="C235" s="269" t="s">
        <v>391</v>
      </c>
      <c r="D235" s="253" t="s">
        <v>141</v>
      </c>
      <c r="E235" s="254">
        <v>19.440000000000001</v>
      </c>
      <c r="F235" s="255"/>
      <c r="G235" s="256">
        <f>ROUND(E235*F235,2)</f>
        <v>0</v>
      </c>
      <c r="H235" s="234"/>
      <c r="I235" s="233">
        <f>ROUND(E235*H235,2)</f>
        <v>0</v>
      </c>
      <c r="J235" s="234"/>
      <c r="K235" s="233">
        <f>ROUND(E235*J235,2)</f>
        <v>0</v>
      </c>
      <c r="L235" s="233">
        <v>21</v>
      </c>
      <c r="M235" s="233">
        <f>G235*(1+L235/100)</f>
        <v>0</v>
      </c>
      <c r="N235" s="232">
        <v>8.1999999999999998E-4</v>
      </c>
      <c r="O235" s="232">
        <f>ROUND(E235*N235,2)</f>
        <v>0.02</v>
      </c>
      <c r="P235" s="232">
        <v>5.5E-2</v>
      </c>
      <c r="Q235" s="232">
        <f>ROUND(E235*P235,2)</f>
        <v>1.07</v>
      </c>
      <c r="R235" s="233"/>
      <c r="S235" s="233" t="s">
        <v>142</v>
      </c>
      <c r="T235" s="233" t="s">
        <v>142</v>
      </c>
      <c r="U235" s="233">
        <v>0.32</v>
      </c>
      <c r="V235" s="233">
        <f>ROUND(E235*U235,2)</f>
        <v>6.22</v>
      </c>
      <c r="W235" s="233"/>
      <c r="X235" s="233" t="s">
        <v>143</v>
      </c>
      <c r="Y235" s="233" t="s">
        <v>144</v>
      </c>
      <c r="Z235" s="212"/>
      <c r="AA235" s="212"/>
      <c r="AB235" s="212"/>
      <c r="AC235" s="212"/>
      <c r="AD235" s="212"/>
      <c r="AE235" s="212"/>
      <c r="AF235" s="212"/>
      <c r="AG235" s="212" t="s">
        <v>145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2" x14ac:dyDescent="0.3">
      <c r="A236" s="229"/>
      <c r="B236" s="230"/>
      <c r="C236" s="270" t="s">
        <v>392</v>
      </c>
      <c r="D236" s="235"/>
      <c r="E236" s="236">
        <v>19.440000000000001</v>
      </c>
      <c r="F236" s="233"/>
      <c r="G236" s="233"/>
      <c r="H236" s="233"/>
      <c r="I236" s="233"/>
      <c r="J236" s="233"/>
      <c r="K236" s="233"/>
      <c r="L236" s="233"/>
      <c r="M236" s="233"/>
      <c r="N236" s="232"/>
      <c r="O236" s="232"/>
      <c r="P236" s="232"/>
      <c r="Q236" s="232"/>
      <c r="R236" s="233"/>
      <c r="S236" s="233"/>
      <c r="T236" s="233"/>
      <c r="U236" s="233"/>
      <c r="V236" s="233"/>
      <c r="W236" s="233"/>
      <c r="X236" s="233"/>
      <c r="Y236" s="233"/>
      <c r="Z236" s="212"/>
      <c r="AA236" s="212"/>
      <c r="AB236" s="212"/>
      <c r="AC236" s="212"/>
      <c r="AD236" s="212"/>
      <c r="AE236" s="212"/>
      <c r="AF236" s="212"/>
      <c r="AG236" s="212" t="s">
        <v>152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3">
      <c r="A237" s="251">
        <v>71</v>
      </c>
      <c r="B237" s="252" t="s">
        <v>393</v>
      </c>
      <c r="C237" s="269" t="s">
        <v>394</v>
      </c>
      <c r="D237" s="253" t="s">
        <v>209</v>
      </c>
      <c r="E237" s="254">
        <v>7.2</v>
      </c>
      <c r="F237" s="255"/>
      <c r="G237" s="256">
        <f>ROUND(E237*F237,2)</f>
        <v>0</v>
      </c>
      <c r="H237" s="234"/>
      <c r="I237" s="233">
        <f>ROUND(E237*H237,2)</f>
        <v>0</v>
      </c>
      <c r="J237" s="234"/>
      <c r="K237" s="233">
        <f>ROUND(E237*J237,2)</f>
        <v>0</v>
      </c>
      <c r="L237" s="233">
        <v>21</v>
      </c>
      <c r="M237" s="233">
        <f>G237*(1+L237/100)</f>
        <v>0</v>
      </c>
      <c r="N237" s="232">
        <v>0</v>
      </c>
      <c r="O237" s="232">
        <f>ROUND(E237*N237,2)</f>
        <v>0</v>
      </c>
      <c r="P237" s="232">
        <v>1.383E-2</v>
      </c>
      <c r="Q237" s="232">
        <f>ROUND(E237*P237,2)</f>
        <v>0.1</v>
      </c>
      <c r="R237" s="233"/>
      <c r="S237" s="233" t="s">
        <v>142</v>
      </c>
      <c r="T237" s="233" t="s">
        <v>142</v>
      </c>
      <c r="U237" s="233">
        <v>0.12</v>
      </c>
      <c r="V237" s="233">
        <f>ROUND(E237*U237,2)</f>
        <v>0.86</v>
      </c>
      <c r="W237" s="233"/>
      <c r="X237" s="233" t="s">
        <v>143</v>
      </c>
      <c r="Y237" s="233" t="s">
        <v>144</v>
      </c>
      <c r="Z237" s="212"/>
      <c r="AA237" s="212"/>
      <c r="AB237" s="212"/>
      <c r="AC237" s="212"/>
      <c r="AD237" s="212"/>
      <c r="AE237" s="212"/>
      <c r="AF237" s="212"/>
      <c r="AG237" s="212" t="s">
        <v>145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2" x14ac:dyDescent="0.3">
      <c r="A238" s="229"/>
      <c r="B238" s="230"/>
      <c r="C238" s="270" t="s">
        <v>395</v>
      </c>
      <c r="D238" s="235"/>
      <c r="E238" s="236">
        <v>7.2</v>
      </c>
      <c r="F238" s="233"/>
      <c r="G238" s="233"/>
      <c r="H238" s="233"/>
      <c r="I238" s="233"/>
      <c r="J238" s="233"/>
      <c r="K238" s="233"/>
      <c r="L238" s="233"/>
      <c r="M238" s="233"/>
      <c r="N238" s="232"/>
      <c r="O238" s="232"/>
      <c r="P238" s="232"/>
      <c r="Q238" s="232"/>
      <c r="R238" s="233"/>
      <c r="S238" s="233"/>
      <c r="T238" s="233"/>
      <c r="U238" s="233"/>
      <c r="V238" s="233"/>
      <c r="W238" s="233"/>
      <c r="X238" s="233"/>
      <c r="Y238" s="233"/>
      <c r="Z238" s="212"/>
      <c r="AA238" s="212"/>
      <c r="AB238" s="212"/>
      <c r="AC238" s="212"/>
      <c r="AD238" s="212"/>
      <c r="AE238" s="212"/>
      <c r="AF238" s="212"/>
      <c r="AG238" s="212" t="s">
        <v>152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3">
      <c r="A239" s="251">
        <v>72</v>
      </c>
      <c r="B239" s="252" t="s">
        <v>396</v>
      </c>
      <c r="C239" s="269" t="s">
        <v>397</v>
      </c>
      <c r="D239" s="253" t="s">
        <v>209</v>
      </c>
      <c r="E239" s="254">
        <v>23.1</v>
      </c>
      <c r="F239" s="255"/>
      <c r="G239" s="256">
        <f>ROUND(E239*F239,2)</f>
        <v>0</v>
      </c>
      <c r="H239" s="234"/>
      <c r="I239" s="233">
        <f>ROUND(E239*H239,2)</f>
        <v>0</v>
      </c>
      <c r="J239" s="234"/>
      <c r="K239" s="233">
        <f>ROUND(E239*J239,2)</f>
        <v>0</v>
      </c>
      <c r="L239" s="233">
        <v>21</v>
      </c>
      <c r="M239" s="233">
        <f>G239*(1+L239/100)</f>
        <v>0</v>
      </c>
      <c r="N239" s="232">
        <v>0</v>
      </c>
      <c r="O239" s="232">
        <f>ROUND(E239*N239,2)</f>
        <v>0</v>
      </c>
      <c r="P239" s="232">
        <v>4.6000000000000001E-4</v>
      </c>
      <c r="Q239" s="232">
        <f>ROUND(E239*P239,2)</f>
        <v>0.01</v>
      </c>
      <c r="R239" s="233"/>
      <c r="S239" s="233" t="s">
        <v>142</v>
      </c>
      <c r="T239" s="233" t="s">
        <v>142</v>
      </c>
      <c r="U239" s="233">
        <v>3</v>
      </c>
      <c r="V239" s="233">
        <f>ROUND(E239*U239,2)</f>
        <v>69.3</v>
      </c>
      <c r="W239" s="233"/>
      <c r="X239" s="233" t="s">
        <v>143</v>
      </c>
      <c r="Y239" s="233" t="s">
        <v>144</v>
      </c>
      <c r="Z239" s="212"/>
      <c r="AA239" s="212"/>
      <c r="AB239" s="212"/>
      <c r="AC239" s="212"/>
      <c r="AD239" s="212"/>
      <c r="AE239" s="212"/>
      <c r="AF239" s="212"/>
      <c r="AG239" s="212" t="s">
        <v>145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2" x14ac:dyDescent="0.3">
      <c r="A240" s="229"/>
      <c r="B240" s="230"/>
      <c r="C240" s="270" t="s">
        <v>398</v>
      </c>
      <c r="D240" s="235"/>
      <c r="E240" s="236">
        <v>23.1</v>
      </c>
      <c r="F240" s="233"/>
      <c r="G240" s="233"/>
      <c r="H240" s="233"/>
      <c r="I240" s="233"/>
      <c r="J240" s="233"/>
      <c r="K240" s="233"/>
      <c r="L240" s="233"/>
      <c r="M240" s="233"/>
      <c r="N240" s="232"/>
      <c r="O240" s="232"/>
      <c r="P240" s="232"/>
      <c r="Q240" s="232"/>
      <c r="R240" s="233"/>
      <c r="S240" s="233"/>
      <c r="T240" s="233"/>
      <c r="U240" s="233"/>
      <c r="V240" s="233"/>
      <c r="W240" s="233"/>
      <c r="X240" s="233"/>
      <c r="Y240" s="233"/>
      <c r="Z240" s="212"/>
      <c r="AA240" s="212"/>
      <c r="AB240" s="212"/>
      <c r="AC240" s="212"/>
      <c r="AD240" s="212"/>
      <c r="AE240" s="212"/>
      <c r="AF240" s="212"/>
      <c r="AG240" s="212" t="s">
        <v>152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ht="20.6" outlineLevel="1" x14ac:dyDescent="0.3">
      <c r="A241" s="251">
        <v>73</v>
      </c>
      <c r="B241" s="252" t="s">
        <v>399</v>
      </c>
      <c r="C241" s="269" t="s">
        <v>400</v>
      </c>
      <c r="D241" s="253" t="s">
        <v>141</v>
      </c>
      <c r="E241" s="254">
        <v>7.4880000000000004</v>
      </c>
      <c r="F241" s="255"/>
      <c r="G241" s="256">
        <f>ROUND(E241*F241,2)</f>
        <v>0</v>
      </c>
      <c r="H241" s="234"/>
      <c r="I241" s="233">
        <f>ROUND(E241*H241,2)</f>
        <v>0</v>
      </c>
      <c r="J241" s="234"/>
      <c r="K241" s="233">
        <f>ROUND(E241*J241,2)</f>
        <v>0</v>
      </c>
      <c r="L241" s="233">
        <v>21</v>
      </c>
      <c r="M241" s="233">
        <f>G241*(1+L241/100)</f>
        <v>0</v>
      </c>
      <c r="N241" s="232">
        <v>0</v>
      </c>
      <c r="O241" s="232">
        <f>ROUND(E241*N241,2)</f>
        <v>0</v>
      </c>
      <c r="P241" s="232">
        <v>1.319E-2</v>
      </c>
      <c r="Q241" s="232">
        <f>ROUND(E241*P241,2)</f>
        <v>0.1</v>
      </c>
      <c r="R241" s="233"/>
      <c r="S241" s="233" t="s">
        <v>142</v>
      </c>
      <c r="T241" s="233" t="s">
        <v>142</v>
      </c>
      <c r="U241" s="233">
        <v>0.24099999999999999</v>
      </c>
      <c r="V241" s="233">
        <f>ROUND(E241*U241,2)</f>
        <v>1.8</v>
      </c>
      <c r="W241" s="233"/>
      <c r="X241" s="233" t="s">
        <v>143</v>
      </c>
      <c r="Y241" s="233" t="s">
        <v>144</v>
      </c>
      <c r="Z241" s="212"/>
      <c r="AA241" s="212"/>
      <c r="AB241" s="212"/>
      <c r="AC241" s="212"/>
      <c r="AD241" s="212"/>
      <c r="AE241" s="212"/>
      <c r="AF241" s="212"/>
      <c r="AG241" s="212" t="s">
        <v>145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2" x14ac:dyDescent="0.3">
      <c r="A242" s="229"/>
      <c r="B242" s="230"/>
      <c r="C242" s="270" t="s">
        <v>401</v>
      </c>
      <c r="D242" s="235"/>
      <c r="E242" s="236">
        <v>7.4880000000000004</v>
      </c>
      <c r="F242" s="233"/>
      <c r="G242" s="233"/>
      <c r="H242" s="233"/>
      <c r="I242" s="233"/>
      <c r="J242" s="233"/>
      <c r="K242" s="233"/>
      <c r="L242" s="233"/>
      <c r="M242" s="233"/>
      <c r="N242" s="232"/>
      <c r="O242" s="232"/>
      <c r="P242" s="232"/>
      <c r="Q242" s="232"/>
      <c r="R242" s="233"/>
      <c r="S242" s="233"/>
      <c r="T242" s="233"/>
      <c r="U242" s="233"/>
      <c r="V242" s="233"/>
      <c r="W242" s="233"/>
      <c r="X242" s="233"/>
      <c r="Y242" s="233"/>
      <c r="Z242" s="212"/>
      <c r="AA242" s="212"/>
      <c r="AB242" s="212"/>
      <c r="AC242" s="212"/>
      <c r="AD242" s="212"/>
      <c r="AE242" s="212"/>
      <c r="AF242" s="212"/>
      <c r="AG242" s="212" t="s">
        <v>152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ht="20.6" outlineLevel="1" x14ac:dyDescent="0.3">
      <c r="A243" s="257">
        <v>74</v>
      </c>
      <c r="B243" s="258" t="s">
        <v>402</v>
      </c>
      <c r="C243" s="268" t="s">
        <v>403</v>
      </c>
      <c r="D243" s="259" t="s">
        <v>141</v>
      </c>
      <c r="E243" s="260">
        <v>15.63</v>
      </c>
      <c r="F243" s="261"/>
      <c r="G243" s="262">
        <f>ROUND(E243*F243,2)</f>
        <v>0</v>
      </c>
      <c r="H243" s="234"/>
      <c r="I243" s="233">
        <f>ROUND(E243*H243,2)</f>
        <v>0</v>
      </c>
      <c r="J243" s="234"/>
      <c r="K243" s="233">
        <f>ROUND(E243*J243,2)</f>
        <v>0</v>
      </c>
      <c r="L243" s="233">
        <v>21</v>
      </c>
      <c r="M243" s="233">
        <f>G243*(1+L243/100)</f>
        <v>0</v>
      </c>
      <c r="N243" s="232">
        <v>0</v>
      </c>
      <c r="O243" s="232">
        <f>ROUND(E243*N243,2)</f>
        <v>0</v>
      </c>
      <c r="P243" s="232">
        <v>1.329E-2</v>
      </c>
      <c r="Q243" s="232">
        <f>ROUND(E243*P243,2)</f>
        <v>0.21</v>
      </c>
      <c r="R243" s="233"/>
      <c r="S243" s="233" t="s">
        <v>142</v>
      </c>
      <c r="T243" s="233" t="s">
        <v>142</v>
      </c>
      <c r="U243" s="233">
        <v>0.39</v>
      </c>
      <c r="V243" s="233">
        <f>ROUND(E243*U243,2)</f>
        <v>6.1</v>
      </c>
      <c r="W243" s="233"/>
      <c r="X243" s="233" t="s">
        <v>143</v>
      </c>
      <c r="Y243" s="233" t="s">
        <v>144</v>
      </c>
      <c r="Z243" s="212"/>
      <c r="AA243" s="212"/>
      <c r="AB243" s="212"/>
      <c r="AC243" s="212"/>
      <c r="AD243" s="212"/>
      <c r="AE243" s="212"/>
      <c r="AF243" s="212"/>
      <c r="AG243" s="212" t="s">
        <v>145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x14ac:dyDescent="0.3">
      <c r="A244" s="244" t="s">
        <v>137</v>
      </c>
      <c r="B244" s="245" t="s">
        <v>82</v>
      </c>
      <c r="C244" s="267" t="s">
        <v>83</v>
      </c>
      <c r="D244" s="246"/>
      <c r="E244" s="247"/>
      <c r="F244" s="248"/>
      <c r="G244" s="249">
        <f>SUMIF(AG245:AG245,"&lt;&gt;NOR",G245:G245)</f>
        <v>0</v>
      </c>
      <c r="H244" s="243"/>
      <c r="I244" s="243">
        <f>SUM(I245:I245)</f>
        <v>0</v>
      </c>
      <c r="J244" s="243"/>
      <c r="K244" s="243">
        <f>SUM(K245:K245)</f>
        <v>0</v>
      </c>
      <c r="L244" s="243"/>
      <c r="M244" s="243">
        <f>SUM(M245:M245)</f>
        <v>0</v>
      </c>
      <c r="N244" s="242"/>
      <c r="O244" s="242">
        <f>SUM(O245:O245)</f>
        <v>0</v>
      </c>
      <c r="P244" s="242"/>
      <c r="Q244" s="242">
        <f>SUM(Q245:Q245)</f>
        <v>0</v>
      </c>
      <c r="R244" s="243"/>
      <c r="S244" s="243"/>
      <c r="T244" s="243"/>
      <c r="U244" s="243"/>
      <c r="V244" s="243">
        <f>SUM(V245:V245)</f>
        <v>85.15</v>
      </c>
      <c r="W244" s="243"/>
      <c r="X244" s="243"/>
      <c r="Y244" s="243"/>
      <c r="AG244" t="s">
        <v>138</v>
      </c>
    </row>
    <row r="245" spans="1:60" outlineLevel="1" x14ac:dyDescent="0.3">
      <c r="A245" s="257">
        <v>75</v>
      </c>
      <c r="B245" s="258" t="s">
        <v>404</v>
      </c>
      <c r="C245" s="268" t="s">
        <v>405</v>
      </c>
      <c r="D245" s="259" t="s">
        <v>189</v>
      </c>
      <c r="E245" s="260">
        <v>45.483539999999998</v>
      </c>
      <c r="F245" s="261"/>
      <c r="G245" s="262">
        <f>ROUND(E245*F245,2)</f>
        <v>0</v>
      </c>
      <c r="H245" s="234"/>
      <c r="I245" s="233">
        <f>ROUND(E245*H245,2)</f>
        <v>0</v>
      </c>
      <c r="J245" s="234"/>
      <c r="K245" s="233">
        <f>ROUND(E245*J245,2)</f>
        <v>0</v>
      </c>
      <c r="L245" s="233">
        <v>21</v>
      </c>
      <c r="M245" s="233">
        <f>G245*(1+L245/100)</f>
        <v>0</v>
      </c>
      <c r="N245" s="232">
        <v>0</v>
      </c>
      <c r="O245" s="232">
        <f>ROUND(E245*N245,2)</f>
        <v>0</v>
      </c>
      <c r="P245" s="232">
        <v>0</v>
      </c>
      <c r="Q245" s="232">
        <f>ROUND(E245*P245,2)</f>
        <v>0</v>
      </c>
      <c r="R245" s="233"/>
      <c r="S245" s="233" t="s">
        <v>142</v>
      </c>
      <c r="T245" s="233" t="s">
        <v>142</v>
      </c>
      <c r="U245" s="233">
        <v>1.8720000000000001</v>
      </c>
      <c r="V245" s="233">
        <f>ROUND(E245*U245,2)</f>
        <v>85.15</v>
      </c>
      <c r="W245" s="233"/>
      <c r="X245" s="233" t="s">
        <v>406</v>
      </c>
      <c r="Y245" s="233" t="s">
        <v>144</v>
      </c>
      <c r="Z245" s="212"/>
      <c r="AA245" s="212"/>
      <c r="AB245" s="212"/>
      <c r="AC245" s="212"/>
      <c r="AD245" s="212"/>
      <c r="AE245" s="212"/>
      <c r="AF245" s="212"/>
      <c r="AG245" s="212" t="s">
        <v>407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x14ac:dyDescent="0.3">
      <c r="A246" s="244" t="s">
        <v>137</v>
      </c>
      <c r="B246" s="245" t="s">
        <v>84</v>
      </c>
      <c r="C246" s="267" t="s">
        <v>85</v>
      </c>
      <c r="D246" s="246"/>
      <c r="E246" s="247"/>
      <c r="F246" s="248"/>
      <c r="G246" s="249">
        <f>SUMIF(AG247:AG259,"&lt;&gt;NOR",G247:G259)</f>
        <v>0</v>
      </c>
      <c r="H246" s="243"/>
      <c r="I246" s="243">
        <f>SUM(I247:I259)</f>
        <v>0</v>
      </c>
      <c r="J246" s="243"/>
      <c r="K246" s="243">
        <f>SUM(K247:K259)</f>
        <v>0</v>
      </c>
      <c r="L246" s="243"/>
      <c r="M246" s="243">
        <f>SUM(M247:M259)</f>
        <v>0</v>
      </c>
      <c r="N246" s="242"/>
      <c r="O246" s="242">
        <f>SUM(O247:O259)</f>
        <v>0.54</v>
      </c>
      <c r="P246" s="242"/>
      <c r="Q246" s="242">
        <f>SUM(Q247:Q259)</f>
        <v>0</v>
      </c>
      <c r="R246" s="243"/>
      <c r="S246" s="243"/>
      <c r="T246" s="243"/>
      <c r="U246" s="243"/>
      <c r="V246" s="243">
        <f>SUM(V247:V259)</f>
        <v>43.6</v>
      </c>
      <c r="W246" s="243"/>
      <c r="X246" s="243"/>
      <c r="Y246" s="243"/>
      <c r="AG246" t="s">
        <v>138</v>
      </c>
    </row>
    <row r="247" spans="1:60" outlineLevel="1" x14ac:dyDescent="0.3">
      <c r="A247" s="251">
        <v>76</v>
      </c>
      <c r="B247" s="252" t="s">
        <v>408</v>
      </c>
      <c r="C247" s="269" t="s">
        <v>409</v>
      </c>
      <c r="D247" s="253" t="s">
        <v>141</v>
      </c>
      <c r="E247" s="254">
        <v>4.3903999999999996</v>
      </c>
      <c r="F247" s="255"/>
      <c r="G247" s="256">
        <f>ROUND(E247*F247,2)</f>
        <v>0</v>
      </c>
      <c r="H247" s="234"/>
      <c r="I247" s="233">
        <f>ROUND(E247*H247,2)</f>
        <v>0</v>
      </c>
      <c r="J247" s="234"/>
      <c r="K247" s="233">
        <f>ROUND(E247*J247,2)</f>
        <v>0</v>
      </c>
      <c r="L247" s="233">
        <v>21</v>
      </c>
      <c r="M247" s="233">
        <f>G247*(1+L247/100)</f>
        <v>0</v>
      </c>
      <c r="N247" s="232">
        <v>1.6800000000000001E-3</v>
      </c>
      <c r="O247" s="232">
        <f>ROUND(E247*N247,2)</f>
        <v>0.01</v>
      </c>
      <c r="P247" s="232">
        <v>0</v>
      </c>
      <c r="Q247" s="232">
        <f>ROUND(E247*P247,2)</f>
        <v>0</v>
      </c>
      <c r="R247" s="233"/>
      <c r="S247" s="233" t="s">
        <v>142</v>
      </c>
      <c r="T247" s="233" t="s">
        <v>142</v>
      </c>
      <c r="U247" s="233">
        <v>0.24</v>
      </c>
      <c r="V247" s="233">
        <f>ROUND(E247*U247,2)</f>
        <v>1.05</v>
      </c>
      <c r="W247" s="233"/>
      <c r="X247" s="233" t="s">
        <v>143</v>
      </c>
      <c r="Y247" s="233" t="s">
        <v>144</v>
      </c>
      <c r="Z247" s="212"/>
      <c r="AA247" s="212"/>
      <c r="AB247" s="212"/>
      <c r="AC247" s="212"/>
      <c r="AD247" s="212"/>
      <c r="AE247" s="212"/>
      <c r="AF247" s="212"/>
      <c r="AG247" s="212" t="s">
        <v>145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2" x14ac:dyDescent="0.3">
      <c r="A248" s="229"/>
      <c r="B248" s="230"/>
      <c r="C248" s="270" t="s">
        <v>410</v>
      </c>
      <c r="D248" s="235"/>
      <c r="E248" s="236">
        <v>4.3903999999999996</v>
      </c>
      <c r="F248" s="233"/>
      <c r="G248" s="233"/>
      <c r="H248" s="233"/>
      <c r="I248" s="233"/>
      <c r="J248" s="233"/>
      <c r="K248" s="233"/>
      <c r="L248" s="233"/>
      <c r="M248" s="233"/>
      <c r="N248" s="232"/>
      <c r="O248" s="232"/>
      <c r="P248" s="232"/>
      <c r="Q248" s="232"/>
      <c r="R248" s="233"/>
      <c r="S248" s="233"/>
      <c r="T248" s="233"/>
      <c r="U248" s="233"/>
      <c r="V248" s="233"/>
      <c r="W248" s="233"/>
      <c r="X248" s="233"/>
      <c r="Y248" s="233"/>
      <c r="Z248" s="212"/>
      <c r="AA248" s="212"/>
      <c r="AB248" s="212"/>
      <c r="AC248" s="212"/>
      <c r="AD248" s="212"/>
      <c r="AE248" s="212"/>
      <c r="AF248" s="212"/>
      <c r="AG248" s="212" t="s">
        <v>152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ht="20.6" outlineLevel="1" x14ac:dyDescent="0.3">
      <c r="A249" s="251">
        <v>77</v>
      </c>
      <c r="B249" s="252" t="s">
        <v>411</v>
      </c>
      <c r="C249" s="269" t="s">
        <v>412</v>
      </c>
      <c r="D249" s="253" t="s">
        <v>141</v>
      </c>
      <c r="E249" s="254">
        <v>66.3</v>
      </c>
      <c r="F249" s="255"/>
      <c r="G249" s="256">
        <f>ROUND(E249*F249,2)</f>
        <v>0</v>
      </c>
      <c r="H249" s="234"/>
      <c r="I249" s="233">
        <f>ROUND(E249*H249,2)</f>
        <v>0</v>
      </c>
      <c r="J249" s="234"/>
      <c r="K249" s="233">
        <f>ROUND(E249*J249,2)</f>
        <v>0</v>
      </c>
      <c r="L249" s="233">
        <v>21</v>
      </c>
      <c r="M249" s="233">
        <f>G249*(1+L249/100)</f>
        <v>0</v>
      </c>
      <c r="N249" s="232">
        <v>4.6299999999999996E-3</v>
      </c>
      <c r="O249" s="232">
        <f>ROUND(E249*N249,2)</f>
        <v>0.31</v>
      </c>
      <c r="P249" s="232">
        <v>0</v>
      </c>
      <c r="Q249" s="232">
        <f>ROUND(E249*P249,2)</f>
        <v>0</v>
      </c>
      <c r="R249" s="233"/>
      <c r="S249" s="233" t="s">
        <v>142</v>
      </c>
      <c r="T249" s="233" t="s">
        <v>142</v>
      </c>
      <c r="U249" s="233">
        <v>0.59299999999999997</v>
      </c>
      <c r="V249" s="233">
        <f>ROUND(E249*U249,2)</f>
        <v>39.32</v>
      </c>
      <c r="W249" s="233"/>
      <c r="X249" s="233" t="s">
        <v>143</v>
      </c>
      <c r="Y249" s="233" t="s">
        <v>144</v>
      </c>
      <c r="Z249" s="212"/>
      <c r="AA249" s="212"/>
      <c r="AB249" s="212"/>
      <c r="AC249" s="212"/>
      <c r="AD249" s="212"/>
      <c r="AE249" s="212"/>
      <c r="AF249" s="212"/>
      <c r="AG249" s="212" t="s">
        <v>145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2" x14ac:dyDescent="0.3">
      <c r="A250" s="229"/>
      <c r="B250" s="230"/>
      <c r="C250" s="270" t="s">
        <v>413</v>
      </c>
      <c r="D250" s="235"/>
      <c r="E250" s="236">
        <v>66.3</v>
      </c>
      <c r="F250" s="233"/>
      <c r="G250" s="233"/>
      <c r="H250" s="233"/>
      <c r="I250" s="233"/>
      <c r="J250" s="233"/>
      <c r="K250" s="233"/>
      <c r="L250" s="233"/>
      <c r="M250" s="233"/>
      <c r="N250" s="232"/>
      <c r="O250" s="232"/>
      <c r="P250" s="232"/>
      <c r="Q250" s="232"/>
      <c r="R250" s="233"/>
      <c r="S250" s="233"/>
      <c r="T250" s="233"/>
      <c r="U250" s="233"/>
      <c r="V250" s="233"/>
      <c r="W250" s="233"/>
      <c r="X250" s="233"/>
      <c r="Y250" s="233"/>
      <c r="Z250" s="212"/>
      <c r="AA250" s="212"/>
      <c r="AB250" s="212"/>
      <c r="AC250" s="212"/>
      <c r="AD250" s="212"/>
      <c r="AE250" s="212"/>
      <c r="AF250" s="212"/>
      <c r="AG250" s="212" t="s">
        <v>152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ht="20.6" outlineLevel="1" x14ac:dyDescent="0.3">
      <c r="A251" s="251">
        <v>78</v>
      </c>
      <c r="B251" s="252" t="s">
        <v>414</v>
      </c>
      <c r="C251" s="269" t="s">
        <v>415</v>
      </c>
      <c r="D251" s="253" t="s">
        <v>141</v>
      </c>
      <c r="E251" s="254">
        <v>11.76</v>
      </c>
      <c r="F251" s="255"/>
      <c r="G251" s="256">
        <f>ROUND(E251*F251,2)</f>
        <v>0</v>
      </c>
      <c r="H251" s="234"/>
      <c r="I251" s="233">
        <f>ROUND(E251*H251,2)</f>
        <v>0</v>
      </c>
      <c r="J251" s="234"/>
      <c r="K251" s="233">
        <f>ROUND(E251*J251,2)</f>
        <v>0</v>
      </c>
      <c r="L251" s="233">
        <v>21</v>
      </c>
      <c r="M251" s="233">
        <f>G251*(1+L251/100)</f>
        <v>0</v>
      </c>
      <c r="N251" s="232">
        <v>1.7000000000000001E-4</v>
      </c>
      <c r="O251" s="232">
        <f>ROUND(E251*N251,2)</f>
        <v>0</v>
      </c>
      <c r="P251" s="232">
        <v>0</v>
      </c>
      <c r="Q251" s="232">
        <f>ROUND(E251*P251,2)</f>
        <v>0</v>
      </c>
      <c r="R251" s="233"/>
      <c r="S251" s="233" t="s">
        <v>142</v>
      </c>
      <c r="T251" s="233" t="s">
        <v>142</v>
      </c>
      <c r="U251" s="233">
        <v>0.16</v>
      </c>
      <c r="V251" s="233">
        <f>ROUND(E251*U251,2)</f>
        <v>1.88</v>
      </c>
      <c r="W251" s="233"/>
      <c r="X251" s="233" t="s">
        <v>143</v>
      </c>
      <c r="Y251" s="233" t="s">
        <v>144</v>
      </c>
      <c r="Z251" s="212"/>
      <c r="AA251" s="212"/>
      <c r="AB251" s="212"/>
      <c r="AC251" s="212"/>
      <c r="AD251" s="212"/>
      <c r="AE251" s="212"/>
      <c r="AF251" s="212"/>
      <c r="AG251" s="212" t="s">
        <v>145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2" x14ac:dyDescent="0.3">
      <c r="A252" s="229"/>
      <c r="B252" s="230"/>
      <c r="C252" s="270" t="s">
        <v>416</v>
      </c>
      <c r="D252" s="235"/>
      <c r="E252" s="236">
        <v>11.76</v>
      </c>
      <c r="F252" s="233"/>
      <c r="G252" s="233"/>
      <c r="H252" s="233"/>
      <c r="I252" s="233"/>
      <c r="J252" s="233"/>
      <c r="K252" s="233"/>
      <c r="L252" s="233"/>
      <c r="M252" s="233"/>
      <c r="N252" s="232"/>
      <c r="O252" s="232"/>
      <c r="P252" s="232"/>
      <c r="Q252" s="232"/>
      <c r="R252" s="233"/>
      <c r="S252" s="233"/>
      <c r="T252" s="233"/>
      <c r="U252" s="233"/>
      <c r="V252" s="233"/>
      <c r="W252" s="233"/>
      <c r="X252" s="233"/>
      <c r="Y252" s="233"/>
      <c r="Z252" s="212"/>
      <c r="AA252" s="212"/>
      <c r="AB252" s="212"/>
      <c r="AC252" s="212"/>
      <c r="AD252" s="212"/>
      <c r="AE252" s="212"/>
      <c r="AF252" s="212"/>
      <c r="AG252" s="212" t="s">
        <v>152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ht="20.6" outlineLevel="1" x14ac:dyDescent="0.3">
      <c r="A253" s="251">
        <v>79</v>
      </c>
      <c r="B253" s="252" t="s">
        <v>417</v>
      </c>
      <c r="C253" s="269" t="s">
        <v>418</v>
      </c>
      <c r="D253" s="253" t="s">
        <v>209</v>
      </c>
      <c r="E253" s="254">
        <v>8.4</v>
      </c>
      <c r="F253" s="255"/>
      <c r="G253" s="256">
        <f>ROUND(E253*F253,2)</f>
        <v>0</v>
      </c>
      <c r="H253" s="234"/>
      <c r="I253" s="233">
        <f>ROUND(E253*H253,2)</f>
        <v>0</v>
      </c>
      <c r="J253" s="234"/>
      <c r="K253" s="233">
        <f>ROUND(E253*J253,2)</f>
        <v>0</v>
      </c>
      <c r="L253" s="233">
        <v>21</v>
      </c>
      <c r="M253" s="233">
        <f>G253*(1+L253/100)</f>
        <v>0</v>
      </c>
      <c r="N253" s="232">
        <v>5.2999999999999998E-4</v>
      </c>
      <c r="O253" s="232">
        <f>ROUND(E253*N253,2)</f>
        <v>0</v>
      </c>
      <c r="P253" s="232">
        <v>0</v>
      </c>
      <c r="Q253" s="232">
        <f>ROUND(E253*P253,2)</f>
        <v>0</v>
      </c>
      <c r="R253" s="233"/>
      <c r="S253" s="233" t="s">
        <v>142</v>
      </c>
      <c r="T253" s="233" t="s">
        <v>142</v>
      </c>
      <c r="U253" s="233">
        <v>0.1</v>
      </c>
      <c r="V253" s="233">
        <f>ROUND(E253*U253,2)</f>
        <v>0.84</v>
      </c>
      <c r="W253" s="233"/>
      <c r="X253" s="233" t="s">
        <v>143</v>
      </c>
      <c r="Y253" s="233" t="s">
        <v>144</v>
      </c>
      <c r="Z253" s="212"/>
      <c r="AA253" s="212"/>
      <c r="AB253" s="212"/>
      <c r="AC253" s="212"/>
      <c r="AD253" s="212"/>
      <c r="AE253" s="212"/>
      <c r="AF253" s="212"/>
      <c r="AG253" s="212" t="s">
        <v>145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2" x14ac:dyDescent="0.3">
      <c r="A254" s="229"/>
      <c r="B254" s="230"/>
      <c r="C254" s="270" t="s">
        <v>419</v>
      </c>
      <c r="D254" s="235"/>
      <c r="E254" s="236">
        <v>8.4</v>
      </c>
      <c r="F254" s="233"/>
      <c r="G254" s="233"/>
      <c r="H254" s="233"/>
      <c r="I254" s="233"/>
      <c r="J254" s="233"/>
      <c r="K254" s="233"/>
      <c r="L254" s="233"/>
      <c r="M254" s="233"/>
      <c r="N254" s="232"/>
      <c r="O254" s="232"/>
      <c r="P254" s="232"/>
      <c r="Q254" s="232"/>
      <c r="R254" s="233"/>
      <c r="S254" s="233"/>
      <c r="T254" s="233"/>
      <c r="U254" s="233"/>
      <c r="V254" s="233"/>
      <c r="W254" s="233"/>
      <c r="X254" s="233"/>
      <c r="Y254" s="233"/>
      <c r="Z254" s="212"/>
      <c r="AA254" s="212"/>
      <c r="AB254" s="212"/>
      <c r="AC254" s="212"/>
      <c r="AD254" s="212"/>
      <c r="AE254" s="212"/>
      <c r="AF254" s="212"/>
      <c r="AG254" s="212" t="s">
        <v>152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ht="30.9" outlineLevel="1" x14ac:dyDescent="0.3">
      <c r="A255" s="251">
        <v>80</v>
      </c>
      <c r="B255" s="252" t="s">
        <v>420</v>
      </c>
      <c r="C255" s="269" t="s">
        <v>421</v>
      </c>
      <c r="D255" s="253" t="s">
        <v>141</v>
      </c>
      <c r="E255" s="254">
        <v>5.1744000000000003</v>
      </c>
      <c r="F255" s="255"/>
      <c r="G255" s="256">
        <f>ROUND(E255*F255,2)</f>
        <v>0</v>
      </c>
      <c r="H255" s="234"/>
      <c r="I255" s="233">
        <f>ROUND(E255*H255,2)</f>
        <v>0</v>
      </c>
      <c r="J255" s="234"/>
      <c r="K255" s="233">
        <f>ROUND(E255*J255,2)</f>
        <v>0</v>
      </c>
      <c r="L255" s="233">
        <v>21</v>
      </c>
      <c r="M255" s="233">
        <f>G255*(1+L255/100)</f>
        <v>0</v>
      </c>
      <c r="N255" s="232">
        <v>1.112E-2</v>
      </c>
      <c r="O255" s="232">
        <f>ROUND(E255*N255,2)</f>
        <v>0.06</v>
      </c>
      <c r="P255" s="232">
        <v>0</v>
      </c>
      <c r="Q255" s="232">
        <f>ROUND(E255*P255,2)</f>
        <v>0</v>
      </c>
      <c r="R255" s="233"/>
      <c r="S255" s="233" t="s">
        <v>142</v>
      </c>
      <c r="T255" s="233" t="s">
        <v>142</v>
      </c>
      <c r="U255" s="233">
        <v>0</v>
      </c>
      <c r="V255" s="233">
        <f>ROUND(E255*U255,2)</f>
        <v>0</v>
      </c>
      <c r="W255" s="233"/>
      <c r="X255" s="233" t="s">
        <v>422</v>
      </c>
      <c r="Y255" s="233" t="s">
        <v>144</v>
      </c>
      <c r="Z255" s="212"/>
      <c r="AA255" s="212"/>
      <c r="AB255" s="212"/>
      <c r="AC255" s="212"/>
      <c r="AD255" s="212"/>
      <c r="AE255" s="212"/>
      <c r="AF255" s="212"/>
      <c r="AG255" s="212" t="s">
        <v>423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2" x14ac:dyDescent="0.3">
      <c r="A256" s="229"/>
      <c r="B256" s="230"/>
      <c r="C256" s="270" t="s">
        <v>424</v>
      </c>
      <c r="D256" s="235"/>
      <c r="E256" s="236">
        <v>5.1744000000000003</v>
      </c>
      <c r="F256" s="233"/>
      <c r="G256" s="233"/>
      <c r="H256" s="233"/>
      <c r="I256" s="233"/>
      <c r="J256" s="233"/>
      <c r="K256" s="233"/>
      <c r="L256" s="233"/>
      <c r="M256" s="233"/>
      <c r="N256" s="232"/>
      <c r="O256" s="232"/>
      <c r="P256" s="232"/>
      <c r="Q256" s="232"/>
      <c r="R256" s="233"/>
      <c r="S256" s="233"/>
      <c r="T256" s="233"/>
      <c r="U256" s="233"/>
      <c r="V256" s="233"/>
      <c r="W256" s="233"/>
      <c r="X256" s="233"/>
      <c r="Y256" s="233"/>
      <c r="Z256" s="212"/>
      <c r="AA256" s="212"/>
      <c r="AB256" s="212"/>
      <c r="AC256" s="212"/>
      <c r="AD256" s="212"/>
      <c r="AE256" s="212"/>
      <c r="AF256" s="212"/>
      <c r="AG256" s="212" t="s">
        <v>152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ht="30.9" outlineLevel="1" x14ac:dyDescent="0.3">
      <c r="A257" s="251">
        <v>81</v>
      </c>
      <c r="B257" s="252" t="s">
        <v>425</v>
      </c>
      <c r="C257" s="269" t="s">
        <v>426</v>
      </c>
      <c r="D257" s="253" t="s">
        <v>141</v>
      </c>
      <c r="E257" s="254">
        <v>13.26</v>
      </c>
      <c r="F257" s="255"/>
      <c r="G257" s="256">
        <f>ROUND(E257*F257,2)</f>
        <v>0</v>
      </c>
      <c r="H257" s="234"/>
      <c r="I257" s="233">
        <f>ROUND(E257*H257,2)</f>
        <v>0</v>
      </c>
      <c r="J257" s="234"/>
      <c r="K257" s="233">
        <f>ROUND(E257*J257,2)</f>
        <v>0</v>
      </c>
      <c r="L257" s="233">
        <v>21</v>
      </c>
      <c r="M257" s="233">
        <f>G257*(1+L257/100)</f>
        <v>0</v>
      </c>
      <c r="N257" s="232">
        <v>1.2070000000000001E-2</v>
      </c>
      <c r="O257" s="232">
        <f>ROUND(E257*N257,2)</f>
        <v>0.16</v>
      </c>
      <c r="P257" s="232">
        <v>0</v>
      </c>
      <c r="Q257" s="232">
        <f>ROUND(E257*P257,2)</f>
        <v>0</v>
      </c>
      <c r="R257" s="233"/>
      <c r="S257" s="233" t="s">
        <v>142</v>
      </c>
      <c r="T257" s="233" t="s">
        <v>142</v>
      </c>
      <c r="U257" s="233">
        <v>0</v>
      </c>
      <c r="V257" s="233">
        <f>ROUND(E257*U257,2)</f>
        <v>0</v>
      </c>
      <c r="W257" s="233"/>
      <c r="X257" s="233" t="s">
        <v>422</v>
      </c>
      <c r="Y257" s="233" t="s">
        <v>144</v>
      </c>
      <c r="Z257" s="212"/>
      <c r="AA257" s="212"/>
      <c r="AB257" s="212"/>
      <c r="AC257" s="212"/>
      <c r="AD257" s="212"/>
      <c r="AE257" s="212"/>
      <c r="AF257" s="212"/>
      <c r="AG257" s="212" t="s">
        <v>423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2" x14ac:dyDescent="0.3">
      <c r="A258" s="229"/>
      <c r="B258" s="230"/>
      <c r="C258" s="270" t="s">
        <v>427</v>
      </c>
      <c r="D258" s="235"/>
      <c r="E258" s="236">
        <v>13.26</v>
      </c>
      <c r="F258" s="233"/>
      <c r="G258" s="233"/>
      <c r="H258" s="233"/>
      <c r="I258" s="233"/>
      <c r="J258" s="233"/>
      <c r="K258" s="233"/>
      <c r="L258" s="233"/>
      <c r="M258" s="233"/>
      <c r="N258" s="232"/>
      <c r="O258" s="232"/>
      <c r="P258" s="232"/>
      <c r="Q258" s="232"/>
      <c r="R258" s="233"/>
      <c r="S258" s="233"/>
      <c r="T258" s="233"/>
      <c r="U258" s="233"/>
      <c r="V258" s="233"/>
      <c r="W258" s="233"/>
      <c r="X258" s="233"/>
      <c r="Y258" s="233"/>
      <c r="Z258" s="212"/>
      <c r="AA258" s="212"/>
      <c r="AB258" s="212"/>
      <c r="AC258" s="212"/>
      <c r="AD258" s="212"/>
      <c r="AE258" s="212"/>
      <c r="AF258" s="212"/>
      <c r="AG258" s="212" t="s">
        <v>152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3">
      <c r="A259" s="257">
        <v>82</v>
      </c>
      <c r="B259" s="258" t="s">
        <v>428</v>
      </c>
      <c r="C259" s="268" t="s">
        <v>429</v>
      </c>
      <c r="D259" s="259" t="s">
        <v>189</v>
      </c>
      <c r="E259" s="260">
        <v>0.32079999999999997</v>
      </c>
      <c r="F259" s="261"/>
      <c r="G259" s="262">
        <f>ROUND(E259*F259,2)</f>
        <v>0</v>
      </c>
      <c r="H259" s="234"/>
      <c r="I259" s="233">
        <f>ROUND(E259*H259,2)</f>
        <v>0</v>
      </c>
      <c r="J259" s="234"/>
      <c r="K259" s="233">
        <f>ROUND(E259*J259,2)</f>
        <v>0</v>
      </c>
      <c r="L259" s="233">
        <v>21</v>
      </c>
      <c r="M259" s="233">
        <f>G259*(1+L259/100)</f>
        <v>0</v>
      </c>
      <c r="N259" s="232">
        <v>0</v>
      </c>
      <c r="O259" s="232">
        <f>ROUND(E259*N259,2)</f>
        <v>0</v>
      </c>
      <c r="P259" s="232">
        <v>0</v>
      </c>
      <c r="Q259" s="232">
        <f>ROUND(E259*P259,2)</f>
        <v>0</v>
      </c>
      <c r="R259" s="233"/>
      <c r="S259" s="233" t="s">
        <v>142</v>
      </c>
      <c r="T259" s="233" t="s">
        <v>142</v>
      </c>
      <c r="U259" s="233">
        <v>1.5980000000000001</v>
      </c>
      <c r="V259" s="233">
        <f>ROUND(E259*U259,2)</f>
        <v>0.51</v>
      </c>
      <c r="W259" s="233"/>
      <c r="X259" s="233" t="s">
        <v>406</v>
      </c>
      <c r="Y259" s="233" t="s">
        <v>144</v>
      </c>
      <c r="Z259" s="212"/>
      <c r="AA259" s="212"/>
      <c r="AB259" s="212"/>
      <c r="AC259" s="212"/>
      <c r="AD259" s="212"/>
      <c r="AE259" s="212"/>
      <c r="AF259" s="212"/>
      <c r="AG259" s="212" t="s">
        <v>407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x14ac:dyDescent="0.3">
      <c r="A260" s="244" t="s">
        <v>137</v>
      </c>
      <c r="B260" s="245" t="s">
        <v>86</v>
      </c>
      <c r="C260" s="267" t="s">
        <v>87</v>
      </c>
      <c r="D260" s="246"/>
      <c r="E260" s="247"/>
      <c r="F260" s="248"/>
      <c r="G260" s="249">
        <f>SUMIF(AG261:AG310,"&lt;&gt;NOR",G261:G310)</f>
        <v>0</v>
      </c>
      <c r="H260" s="243"/>
      <c r="I260" s="243">
        <f>SUM(I261:I310)</f>
        <v>0</v>
      </c>
      <c r="J260" s="243"/>
      <c r="K260" s="243">
        <f>SUM(K261:K310)</f>
        <v>0</v>
      </c>
      <c r="L260" s="243"/>
      <c r="M260" s="243">
        <f>SUM(M261:M310)</f>
        <v>0</v>
      </c>
      <c r="N260" s="242"/>
      <c r="O260" s="242">
        <f>SUM(O261:O310)</f>
        <v>0.13</v>
      </c>
      <c r="P260" s="242"/>
      <c r="Q260" s="242">
        <f>SUM(Q261:Q310)</f>
        <v>0.11000000000000001</v>
      </c>
      <c r="R260" s="243"/>
      <c r="S260" s="243"/>
      <c r="T260" s="243"/>
      <c r="U260" s="243"/>
      <c r="V260" s="243">
        <f>SUM(V261:V310)</f>
        <v>20.64</v>
      </c>
      <c r="W260" s="243"/>
      <c r="X260" s="243"/>
      <c r="Y260" s="243"/>
      <c r="AG260" t="s">
        <v>138</v>
      </c>
    </row>
    <row r="261" spans="1:60" ht="20.6" outlineLevel="1" x14ac:dyDescent="0.3">
      <c r="A261" s="251">
        <v>83</v>
      </c>
      <c r="B261" s="252" t="s">
        <v>430</v>
      </c>
      <c r="C261" s="269" t="s">
        <v>431</v>
      </c>
      <c r="D261" s="253" t="s">
        <v>141</v>
      </c>
      <c r="E261" s="254">
        <v>3.7</v>
      </c>
      <c r="F261" s="255"/>
      <c r="G261" s="256">
        <f>ROUND(E261*F261,2)</f>
        <v>0</v>
      </c>
      <c r="H261" s="234"/>
      <c r="I261" s="233">
        <f>ROUND(E261*H261,2)</f>
        <v>0</v>
      </c>
      <c r="J261" s="234"/>
      <c r="K261" s="233">
        <f>ROUND(E261*J261,2)</f>
        <v>0</v>
      </c>
      <c r="L261" s="233">
        <v>21</v>
      </c>
      <c r="M261" s="233">
        <f>G261*(1+L261/100)</f>
        <v>0</v>
      </c>
      <c r="N261" s="232">
        <v>0</v>
      </c>
      <c r="O261" s="232">
        <f>ROUND(E261*N261,2)</f>
        <v>0</v>
      </c>
      <c r="P261" s="232">
        <v>6.0000000000000001E-3</v>
      </c>
      <c r="Q261" s="232">
        <f>ROUND(E261*P261,2)</f>
        <v>0.02</v>
      </c>
      <c r="R261" s="233"/>
      <c r="S261" s="233" t="s">
        <v>142</v>
      </c>
      <c r="T261" s="233" t="s">
        <v>142</v>
      </c>
      <c r="U261" s="233">
        <v>7.1999999999999995E-2</v>
      </c>
      <c r="V261" s="233">
        <f>ROUND(E261*U261,2)</f>
        <v>0.27</v>
      </c>
      <c r="W261" s="233"/>
      <c r="X261" s="233" t="s">
        <v>143</v>
      </c>
      <c r="Y261" s="233" t="s">
        <v>144</v>
      </c>
      <c r="Z261" s="212"/>
      <c r="AA261" s="212"/>
      <c r="AB261" s="212"/>
      <c r="AC261" s="212"/>
      <c r="AD261" s="212"/>
      <c r="AE261" s="212"/>
      <c r="AF261" s="212"/>
      <c r="AG261" s="212" t="s">
        <v>145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3">
      <c r="A262" s="229"/>
      <c r="B262" s="230"/>
      <c r="C262" s="270" t="s">
        <v>432</v>
      </c>
      <c r="D262" s="235"/>
      <c r="E262" s="236">
        <v>3.7</v>
      </c>
      <c r="F262" s="233"/>
      <c r="G262" s="233"/>
      <c r="H262" s="233"/>
      <c r="I262" s="233"/>
      <c r="J262" s="233"/>
      <c r="K262" s="233"/>
      <c r="L262" s="233"/>
      <c r="M262" s="233"/>
      <c r="N262" s="232"/>
      <c r="O262" s="232"/>
      <c r="P262" s="232"/>
      <c r="Q262" s="232"/>
      <c r="R262" s="233"/>
      <c r="S262" s="233"/>
      <c r="T262" s="233"/>
      <c r="U262" s="233"/>
      <c r="V262" s="233"/>
      <c r="W262" s="233"/>
      <c r="X262" s="233"/>
      <c r="Y262" s="233"/>
      <c r="Z262" s="212"/>
      <c r="AA262" s="212"/>
      <c r="AB262" s="212"/>
      <c r="AC262" s="212"/>
      <c r="AD262" s="212"/>
      <c r="AE262" s="212"/>
      <c r="AF262" s="212"/>
      <c r="AG262" s="212" t="s">
        <v>152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ht="20.6" outlineLevel="1" x14ac:dyDescent="0.3">
      <c r="A263" s="251">
        <v>84</v>
      </c>
      <c r="B263" s="252" t="s">
        <v>433</v>
      </c>
      <c r="C263" s="269" t="s">
        <v>434</v>
      </c>
      <c r="D263" s="253" t="s">
        <v>141</v>
      </c>
      <c r="E263" s="254">
        <v>3.7</v>
      </c>
      <c r="F263" s="255"/>
      <c r="G263" s="256">
        <f>ROUND(E263*F263,2)</f>
        <v>0</v>
      </c>
      <c r="H263" s="234"/>
      <c r="I263" s="233">
        <f>ROUND(E263*H263,2)</f>
        <v>0</v>
      </c>
      <c r="J263" s="234"/>
      <c r="K263" s="233">
        <f>ROUND(E263*J263,2)</f>
        <v>0</v>
      </c>
      <c r="L263" s="233">
        <v>21</v>
      </c>
      <c r="M263" s="233">
        <f>G263*(1+L263/100)</f>
        <v>0</v>
      </c>
      <c r="N263" s="232">
        <v>0</v>
      </c>
      <c r="O263" s="232">
        <f>ROUND(E263*N263,2)</f>
        <v>0</v>
      </c>
      <c r="P263" s="232">
        <v>1.4E-2</v>
      </c>
      <c r="Q263" s="232">
        <f>ROUND(E263*P263,2)</f>
        <v>0.05</v>
      </c>
      <c r="R263" s="233"/>
      <c r="S263" s="233" t="s">
        <v>142</v>
      </c>
      <c r="T263" s="233" t="s">
        <v>142</v>
      </c>
      <c r="U263" s="233">
        <v>8.5000000000000006E-2</v>
      </c>
      <c r="V263" s="233">
        <f>ROUND(E263*U263,2)</f>
        <v>0.31</v>
      </c>
      <c r="W263" s="233"/>
      <c r="X263" s="233" t="s">
        <v>143</v>
      </c>
      <c r="Y263" s="233" t="s">
        <v>144</v>
      </c>
      <c r="Z263" s="212"/>
      <c r="AA263" s="212"/>
      <c r="AB263" s="212"/>
      <c r="AC263" s="212"/>
      <c r="AD263" s="212"/>
      <c r="AE263" s="212"/>
      <c r="AF263" s="212"/>
      <c r="AG263" s="212" t="s">
        <v>145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2" x14ac:dyDescent="0.3">
      <c r="A264" s="229"/>
      <c r="B264" s="230"/>
      <c r="C264" s="270" t="s">
        <v>386</v>
      </c>
      <c r="D264" s="235"/>
      <c r="E264" s="236">
        <v>3.7</v>
      </c>
      <c r="F264" s="233"/>
      <c r="G264" s="233"/>
      <c r="H264" s="233"/>
      <c r="I264" s="233"/>
      <c r="J264" s="233"/>
      <c r="K264" s="233"/>
      <c r="L264" s="233"/>
      <c r="M264" s="233"/>
      <c r="N264" s="232"/>
      <c r="O264" s="232"/>
      <c r="P264" s="232"/>
      <c r="Q264" s="232"/>
      <c r="R264" s="233"/>
      <c r="S264" s="233"/>
      <c r="T264" s="233"/>
      <c r="U264" s="233"/>
      <c r="V264" s="233"/>
      <c r="W264" s="233"/>
      <c r="X264" s="233"/>
      <c r="Y264" s="233"/>
      <c r="Z264" s="212"/>
      <c r="AA264" s="212"/>
      <c r="AB264" s="212"/>
      <c r="AC264" s="212"/>
      <c r="AD264" s="212"/>
      <c r="AE264" s="212"/>
      <c r="AF264" s="212"/>
      <c r="AG264" s="212" t="s">
        <v>152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ht="20.6" outlineLevel="1" x14ac:dyDescent="0.3">
      <c r="A265" s="251">
        <v>85</v>
      </c>
      <c r="B265" s="252" t="s">
        <v>435</v>
      </c>
      <c r="C265" s="269" t="s">
        <v>436</v>
      </c>
      <c r="D265" s="253" t="s">
        <v>141</v>
      </c>
      <c r="E265" s="254">
        <v>7.4</v>
      </c>
      <c r="F265" s="255"/>
      <c r="G265" s="256">
        <f>ROUND(E265*F265,2)</f>
        <v>0</v>
      </c>
      <c r="H265" s="234"/>
      <c r="I265" s="233">
        <f>ROUND(E265*H265,2)</f>
        <v>0</v>
      </c>
      <c r="J265" s="234"/>
      <c r="K265" s="233">
        <f>ROUND(E265*J265,2)</f>
        <v>0</v>
      </c>
      <c r="L265" s="233">
        <v>21</v>
      </c>
      <c r="M265" s="233">
        <f>G265*(1+L265/100)</f>
        <v>0</v>
      </c>
      <c r="N265" s="232">
        <v>0</v>
      </c>
      <c r="O265" s="232">
        <f>ROUND(E265*N265,2)</f>
        <v>0</v>
      </c>
      <c r="P265" s="232">
        <v>6.0000000000000001E-3</v>
      </c>
      <c r="Q265" s="232">
        <f>ROUND(E265*P265,2)</f>
        <v>0.04</v>
      </c>
      <c r="R265" s="233"/>
      <c r="S265" s="233" t="s">
        <v>142</v>
      </c>
      <c r="T265" s="233" t="s">
        <v>142</v>
      </c>
      <c r="U265" s="233">
        <v>8.0000000000000002E-3</v>
      </c>
      <c r="V265" s="233">
        <f>ROUND(E265*U265,2)</f>
        <v>0.06</v>
      </c>
      <c r="W265" s="233"/>
      <c r="X265" s="233" t="s">
        <v>143</v>
      </c>
      <c r="Y265" s="233" t="s">
        <v>144</v>
      </c>
      <c r="Z265" s="212"/>
      <c r="AA265" s="212"/>
      <c r="AB265" s="212"/>
      <c r="AC265" s="212"/>
      <c r="AD265" s="212"/>
      <c r="AE265" s="212"/>
      <c r="AF265" s="212"/>
      <c r="AG265" s="212" t="s">
        <v>145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2" x14ac:dyDescent="0.3">
      <c r="A266" s="229"/>
      <c r="B266" s="230"/>
      <c r="C266" s="270" t="s">
        <v>437</v>
      </c>
      <c r="D266" s="235"/>
      <c r="E266" s="236">
        <v>7.4</v>
      </c>
      <c r="F266" s="233"/>
      <c r="G266" s="233"/>
      <c r="H266" s="233"/>
      <c r="I266" s="233"/>
      <c r="J266" s="233"/>
      <c r="K266" s="233"/>
      <c r="L266" s="233"/>
      <c r="M266" s="233"/>
      <c r="N266" s="232"/>
      <c r="O266" s="232"/>
      <c r="P266" s="232"/>
      <c r="Q266" s="232"/>
      <c r="R266" s="233"/>
      <c r="S266" s="233"/>
      <c r="T266" s="233"/>
      <c r="U266" s="233"/>
      <c r="V266" s="233"/>
      <c r="W266" s="233"/>
      <c r="X266" s="233"/>
      <c r="Y266" s="233"/>
      <c r="Z266" s="212"/>
      <c r="AA266" s="212"/>
      <c r="AB266" s="212"/>
      <c r="AC266" s="212"/>
      <c r="AD266" s="212"/>
      <c r="AE266" s="212"/>
      <c r="AF266" s="212"/>
      <c r="AG266" s="212" t="s">
        <v>152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ht="30.9" outlineLevel="1" x14ac:dyDescent="0.3">
      <c r="A267" s="251">
        <v>86</v>
      </c>
      <c r="B267" s="252" t="s">
        <v>438</v>
      </c>
      <c r="C267" s="269" t="s">
        <v>439</v>
      </c>
      <c r="D267" s="253" t="s">
        <v>141</v>
      </c>
      <c r="E267" s="254">
        <v>8.3000000000000007</v>
      </c>
      <c r="F267" s="255"/>
      <c r="G267" s="256">
        <f>ROUND(E267*F267,2)</f>
        <v>0</v>
      </c>
      <c r="H267" s="234"/>
      <c r="I267" s="233">
        <f>ROUND(E267*H267,2)</f>
        <v>0</v>
      </c>
      <c r="J267" s="234"/>
      <c r="K267" s="233">
        <f>ROUND(E267*J267,2)</f>
        <v>0</v>
      </c>
      <c r="L267" s="233">
        <v>21</v>
      </c>
      <c r="M267" s="233">
        <f>G267*(1+L267/100)</f>
        <v>0</v>
      </c>
      <c r="N267" s="232">
        <v>4.0299999999999997E-3</v>
      </c>
      <c r="O267" s="232">
        <f>ROUND(E267*N267,2)</f>
        <v>0.03</v>
      </c>
      <c r="P267" s="232">
        <v>0</v>
      </c>
      <c r="Q267" s="232">
        <f>ROUND(E267*P267,2)</f>
        <v>0</v>
      </c>
      <c r="R267" s="233"/>
      <c r="S267" s="233" t="s">
        <v>142</v>
      </c>
      <c r="T267" s="233" t="s">
        <v>142</v>
      </c>
      <c r="U267" s="233">
        <v>0.21</v>
      </c>
      <c r="V267" s="233">
        <f>ROUND(E267*U267,2)</f>
        <v>1.74</v>
      </c>
      <c r="W267" s="233"/>
      <c r="X267" s="233" t="s">
        <v>143</v>
      </c>
      <c r="Y267" s="233" t="s">
        <v>144</v>
      </c>
      <c r="Z267" s="212"/>
      <c r="AA267" s="212"/>
      <c r="AB267" s="212"/>
      <c r="AC267" s="212"/>
      <c r="AD267" s="212"/>
      <c r="AE267" s="212"/>
      <c r="AF267" s="212"/>
      <c r="AG267" s="212" t="s">
        <v>145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2" x14ac:dyDescent="0.3">
      <c r="A268" s="229"/>
      <c r="B268" s="230"/>
      <c r="C268" s="270" t="s">
        <v>440</v>
      </c>
      <c r="D268" s="235"/>
      <c r="E268" s="236">
        <v>4.9000000000000004</v>
      </c>
      <c r="F268" s="233"/>
      <c r="G268" s="233"/>
      <c r="H268" s="233"/>
      <c r="I268" s="233"/>
      <c r="J268" s="233"/>
      <c r="K268" s="233"/>
      <c r="L268" s="233"/>
      <c r="M268" s="233"/>
      <c r="N268" s="232"/>
      <c r="O268" s="232"/>
      <c r="P268" s="232"/>
      <c r="Q268" s="232"/>
      <c r="R268" s="233"/>
      <c r="S268" s="233"/>
      <c r="T268" s="233"/>
      <c r="U268" s="233"/>
      <c r="V268" s="233"/>
      <c r="W268" s="233"/>
      <c r="X268" s="233"/>
      <c r="Y268" s="233"/>
      <c r="Z268" s="212"/>
      <c r="AA268" s="212"/>
      <c r="AB268" s="212"/>
      <c r="AC268" s="212"/>
      <c r="AD268" s="212"/>
      <c r="AE268" s="212"/>
      <c r="AF268" s="212"/>
      <c r="AG268" s="212" t="s">
        <v>152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3" x14ac:dyDescent="0.3">
      <c r="A269" s="229"/>
      <c r="B269" s="230"/>
      <c r="C269" s="272" t="s">
        <v>220</v>
      </c>
      <c r="D269" s="240"/>
      <c r="E269" s="241">
        <v>4.9000000000000004</v>
      </c>
      <c r="F269" s="233"/>
      <c r="G269" s="233"/>
      <c r="H269" s="233"/>
      <c r="I269" s="233"/>
      <c r="J269" s="233"/>
      <c r="K269" s="233"/>
      <c r="L269" s="233"/>
      <c r="M269" s="233"/>
      <c r="N269" s="232"/>
      <c r="O269" s="232"/>
      <c r="P269" s="232"/>
      <c r="Q269" s="232"/>
      <c r="R269" s="233"/>
      <c r="S269" s="233"/>
      <c r="T269" s="233"/>
      <c r="U269" s="233"/>
      <c r="V269" s="233"/>
      <c r="W269" s="233"/>
      <c r="X269" s="233"/>
      <c r="Y269" s="233"/>
      <c r="Z269" s="212"/>
      <c r="AA269" s="212"/>
      <c r="AB269" s="212"/>
      <c r="AC269" s="212"/>
      <c r="AD269" s="212"/>
      <c r="AE269" s="212"/>
      <c r="AF269" s="212"/>
      <c r="AG269" s="212" t="s">
        <v>152</v>
      </c>
      <c r="AH269" s="212">
        <v>1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3" x14ac:dyDescent="0.3">
      <c r="A270" s="229"/>
      <c r="B270" s="230"/>
      <c r="C270" s="270" t="s">
        <v>441</v>
      </c>
      <c r="D270" s="235"/>
      <c r="E270" s="236">
        <v>3.4</v>
      </c>
      <c r="F270" s="233"/>
      <c r="G270" s="233"/>
      <c r="H270" s="233"/>
      <c r="I270" s="233"/>
      <c r="J270" s="233"/>
      <c r="K270" s="233"/>
      <c r="L270" s="233"/>
      <c r="M270" s="233"/>
      <c r="N270" s="232"/>
      <c r="O270" s="232"/>
      <c r="P270" s="232"/>
      <c r="Q270" s="232"/>
      <c r="R270" s="233"/>
      <c r="S270" s="233"/>
      <c r="T270" s="233"/>
      <c r="U270" s="233"/>
      <c r="V270" s="233"/>
      <c r="W270" s="233"/>
      <c r="X270" s="233"/>
      <c r="Y270" s="233"/>
      <c r="Z270" s="212"/>
      <c r="AA270" s="212"/>
      <c r="AB270" s="212"/>
      <c r="AC270" s="212"/>
      <c r="AD270" s="212"/>
      <c r="AE270" s="212"/>
      <c r="AF270" s="212"/>
      <c r="AG270" s="212" t="s">
        <v>152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3" x14ac:dyDescent="0.3">
      <c r="A271" s="229"/>
      <c r="B271" s="230"/>
      <c r="C271" s="272" t="s">
        <v>220</v>
      </c>
      <c r="D271" s="240"/>
      <c r="E271" s="241">
        <v>3.4</v>
      </c>
      <c r="F271" s="233"/>
      <c r="G271" s="233"/>
      <c r="H271" s="233"/>
      <c r="I271" s="233"/>
      <c r="J271" s="233"/>
      <c r="K271" s="233"/>
      <c r="L271" s="233"/>
      <c r="M271" s="233"/>
      <c r="N271" s="232"/>
      <c r="O271" s="232"/>
      <c r="P271" s="232"/>
      <c r="Q271" s="232"/>
      <c r="R271" s="233"/>
      <c r="S271" s="233"/>
      <c r="T271" s="233"/>
      <c r="U271" s="233"/>
      <c r="V271" s="233"/>
      <c r="W271" s="233"/>
      <c r="X271" s="233"/>
      <c r="Y271" s="233"/>
      <c r="Z271" s="212"/>
      <c r="AA271" s="212"/>
      <c r="AB271" s="212"/>
      <c r="AC271" s="212"/>
      <c r="AD271" s="212"/>
      <c r="AE271" s="212"/>
      <c r="AF271" s="212"/>
      <c r="AG271" s="212" t="s">
        <v>152</v>
      </c>
      <c r="AH271" s="212">
        <v>1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ht="30.9" outlineLevel="1" x14ac:dyDescent="0.3">
      <c r="A272" s="251">
        <v>87</v>
      </c>
      <c r="B272" s="252" t="s">
        <v>442</v>
      </c>
      <c r="C272" s="269" t="s">
        <v>443</v>
      </c>
      <c r="D272" s="253" t="s">
        <v>141</v>
      </c>
      <c r="E272" s="254">
        <v>10.45</v>
      </c>
      <c r="F272" s="255"/>
      <c r="G272" s="256">
        <f>ROUND(E272*F272,2)</f>
        <v>0</v>
      </c>
      <c r="H272" s="234"/>
      <c r="I272" s="233">
        <f>ROUND(E272*H272,2)</f>
        <v>0</v>
      </c>
      <c r="J272" s="234"/>
      <c r="K272" s="233">
        <f>ROUND(E272*J272,2)</f>
        <v>0</v>
      </c>
      <c r="L272" s="233">
        <v>21</v>
      </c>
      <c r="M272" s="233">
        <f>G272*(1+L272/100)</f>
        <v>0</v>
      </c>
      <c r="N272" s="232">
        <v>6.0000000000000002E-5</v>
      </c>
      <c r="O272" s="232">
        <f>ROUND(E272*N272,2)</f>
        <v>0</v>
      </c>
      <c r="P272" s="232">
        <v>0</v>
      </c>
      <c r="Q272" s="232">
        <f>ROUND(E272*P272,2)</f>
        <v>0</v>
      </c>
      <c r="R272" s="233"/>
      <c r="S272" s="233" t="s">
        <v>142</v>
      </c>
      <c r="T272" s="233" t="s">
        <v>142</v>
      </c>
      <c r="U272" s="233">
        <v>0.91</v>
      </c>
      <c r="V272" s="233">
        <f>ROUND(E272*U272,2)</f>
        <v>9.51</v>
      </c>
      <c r="W272" s="233"/>
      <c r="X272" s="233" t="s">
        <v>143</v>
      </c>
      <c r="Y272" s="233" t="s">
        <v>144</v>
      </c>
      <c r="Z272" s="212"/>
      <c r="AA272" s="212"/>
      <c r="AB272" s="212"/>
      <c r="AC272" s="212"/>
      <c r="AD272" s="212"/>
      <c r="AE272" s="212"/>
      <c r="AF272" s="212"/>
      <c r="AG272" s="212" t="s">
        <v>145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2" x14ac:dyDescent="0.3">
      <c r="A273" s="229"/>
      <c r="B273" s="230"/>
      <c r="C273" s="271" t="s">
        <v>444</v>
      </c>
      <c r="D273" s="263"/>
      <c r="E273" s="263"/>
      <c r="F273" s="263"/>
      <c r="G273" s="263"/>
      <c r="H273" s="233"/>
      <c r="I273" s="233"/>
      <c r="J273" s="233"/>
      <c r="K273" s="233"/>
      <c r="L273" s="233"/>
      <c r="M273" s="233"/>
      <c r="N273" s="232"/>
      <c r="O273" s="232"/>
      <c r="P273" s="232"/>
      <c r="Q273" s="232"/>
      <c r="R273" s="233"/>
      <c r="S273" s="233"/>
      <c r="T273" s="233"/>
      <c r="U273" s="233"/>
      <c r="V273" s="233"/>
      <c r="W273" s="233"/>
      <c r="X273" s="233"/>
      <c r="Y273" s="233"/>
      <c r="Z273" s="212"/>
      <c r="AA273" s="212"/>
      <c r="AB273" s="212"/>
      <c r="AC273" s="212"/>
      <c r="AD273" s="212"/>
      <c r="AE273" s="212"/>
      <c r="AF273" s="212"/>
      <c r="AG273" s="212" t="s">
        <v>211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2" x14ac:dyDescent="0.3">
      <c r="A274" s="229"/>
      <c r="B274" s="230"/>
      <c r="C274" s="270" t="s">
        <v>445</v>
      </c>
      <c r="D274" s="235"/>
      <c r="E274" s="236">
        <v>3</v>
      </c>
      <c r="F274" s="233"/>
      <c r="G274" s="233"/>
      <c r="H274" s="233"/>
      <c r="I274" s="233"/>
      <c r="J274" s="233"/>
      <c r="K274" s="233"/>
      <c r="L274" s="233"/>
      <c r="M274" s="233"/>
      <c r="N274" s="232"/>
      <c r="O274" s="232"/>
      <c r="P274" s="232"/>
      <c r="Q274" s="232"/>
      <c r="R274" s="233"/>
      <c r="S274" s="233"/>
      <c r="T274" s="233"/>
      <c r="U274" s="233"/>
      <c r="V274" s="233"/>
      <c r="W274" s="233"/>
      <c r="X274" s="233"/>
      <c r="Y274" s="233"/>
      <c r="Z274" s="212"/>
      <c r="AA274" s="212"/>
      <c r="AB274" s="212"/>
      <c r="AC274" s="212"/>
      <c r="AD274" s="212"/>
      <c r="AE274" s="212"/>
      <c r="AF274" s="212"/>
      <c r="AG274" s="212" t="s">
        <v>152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3" x14ac:dyDescent="0.3">
      <c r="A275" s="229"/>
      <c r="B275" s="230"/>
      <c r="C275" s="270" t="s">
        <v>446</v>
      </c>
      <c r="D275" s="235"/>
      <c r="E275" s="236">
        <v>2.5499999999999998</v>
      </c>
      <c r="F275" s="233"/>
      <c r="G275" s="233"/>
      <c r="H275" s="233"/>
      <c r="I275" s="233"/>
      <c r="J275" s="233"/>
      <c r="K275" s="233"/>
      <c r="L275" s="233"/>
      <c r="M275" s="233"/>
      <c r="N275" s="232"/>
      <c r="O275" s="232"/>
      <c r="P275" s="232"/>
      <c r="Q275" s="232"/>
      <c r="R275" s="233"/>
      <c r="S275" s="233"/>
      <c r="T275" s="233"/>
      <c r="U275" s="233"/>
      <c r="V275" s="233"/>
      <c r="W275" s="233"/>
      <c r="X275" s="233"/>
      <c r="Y275" s="233"/>
      <c r="Z275" s="212"/>
      <c r="AA275" s="212"/>
      <c r="AB275" s="212"/>
      <c r="AC275" s="212"/>
      <c r="AD275" s="212"/>
      <c r="AE275" s="212"/>
      <c r="AF275" s="212"/>
      <c r="AG275" s="212" t="s">
        <v>152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3">
      <c r="A276" s="229"/>
      <c r="B276" s="230"/>
      <c r="C276" s="272" t="s">
        <v>220</v>
      </c>
      <c r="D276" s="240"/>
      <c r="E276" s="241">
        <v>5.55</v>
      </c>
      <c r="F276" s="233"/>
      <c r="G276" s="233"/>
      <c r="H276" s="233"/>
      <c r="I276" s="233"/>
      <c r="J276" s="233"/>
      <c r="K276" s="233"/>
      <c r="L276" s="233"/>
      <c r="M276" s="233"/>
      <c r="N276" s="232"/>
      <c r="O276" s="232"/>
      <c r="P276" s="232"/>
      <c r="Q276" s="232"/>
      <c r="R276" s="233"/>
      <c r="S276" s="233"/>
      <c r="T276" s="233"/>
      <c r="U276" s="233"/>
      <c r="V276" s="233"/>
      <c r="W276" s="233"/>
      <c r="X276" s="233"/>
      <c r="Y276" s="233"/>
      <c r="Z276" s="212"/>
      <c r="AA276" s="212"/>
      <c r="AB276" s="212"/>
      <c r="AC276" s="212"/>
      <c r="AD276" s="212"/>
      <c r="AE276" s="212"/>
      <c r="AF276" s="212"/>
      <c r="AG276" s="212" t="s">
        <v>152</v>
      </c>
      <c r="AH276" s="212">
        <v>1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3">
      <c r="A277" s="229"/>
      <c r="B277" s="230"/>
      <c r="C277" s="270" t="s">
        <v>440</v>
      </c>
      <c r="D277" s="235"/>
      <c r="E277" s="236">
        <v>4.9000000000000004</v>
      </c>
      <c r="F277" s="233"/>
      <c r="G277" s="233"/>
      <c r="H277" s="233"/>
      <c r="I277" s="233"/>
      <c r="J277" s="233"/>
      <c r="K277" s="233"/>
      <c r="L277" s="233"/>
      <c r="M277" s="233"/>
      <c r="N277" s="232"/>
      <c r="O277" s="232"/>
      <c r="P277" s="232"/>
      <c r="Q277" s="232"/>
      <c r="R277" s="233"/>
      <c r="S277" s="233"/>
      <c r="T277" s="233"/>
      <c r="U277" s="233"/>
      <c r="V277" s="233"/>
      <c r="W277" s="233"/>
      <c r="X277" s="233"/>
      <c r="Y277" s="233"/>
      <c r="Z277" s="212"/>
      <c r="AA277" s="212"/>
      <c r="AB277" s="212"/>
      <c r="AC277" s="212"/>
      <c r="AD277" s="212"/>
      <c r="AE277" s="212"/>
      <c r="AF277" s="212"/>
      <c r="AG277" s="212" t="s">
        <v>152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3">
      <c r="A278" s="229"/>
      <c r="B278" s="230"/>
      <c r="C278" s="272" t="s">
        <v>220</v>
      </c>
      <c r="D278" s="240"/>
      <c r="E278" s="241">
        <v>4.9000000000000004</v>
      </c>
      <c r="F278" s="233"/>
      <c r="G278" s="233"/>
      <c r="H278" s="233"/>
      <c r="I278" s="233"/>
      <c r="J278" s="233"/>
      <c r="K278" s="233"/>
      <c r="L278" s="233"/>
      <c r="M278" s="233"/>
      <c r="N278" s="232"/>
      <c r="O278" s="232"/>
      <c r="P278" s="232"/>
      <c r="Q278" s="232"/>
      <c r="R278" s="233"/>
      <c r="S278" s="233"/>
      <c r="T278" s="233"/>
      <c r="U278" s="233"/>
      <c r="V278" s="233"/>
      <c r="W278" s="233"/>
      <c r="X278" s="233"/>
      <c r="Y278" s="233"/>
      <c r="Z278" s="212"/>
      <c r="AA278" s="212"/>
      <c r="AB278" s="212"/>
      <c r="AC278" s="212"/>
      <c r="AD278" s="212"/>
      <c r="AE278" s="212"/>
      <c r="AF278" s="212"/>
      <c r="AG278" s="212" t="s">
        <v>152</v>
      </c>
      <c r="AH278" s="212">
        <v>1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ht="30.9" outlineLevel="1" x14ac:dyDescent="0.3">
      <c r="A279" s="251">
        <v>88</v>
      </c>
      <c r="B279" s="252" t="s">
        <v>447</v>
      </c>
      <c r="C279" s="269" t="s">
        <v>448</v>
      </c>
      <c r="D279" s="253" t="s">
        <v>141</v>
      </c>
      <c r="E279" s="254">
        <v>3.4</v>
      </c>
      <c r="F279" s="255"/>
      <c r="G279" s="256">
        <f>ROUND(E279*F279,2)</f>
        <v>0</v>
      </c>
      <c r="H279" s="234"/>
      <c r="I279" s="233">
        <f>ROUND(E279*H279,2)</f>
        <v>0</v>
      </c>
      <c r="J279" s="234"/>
      <c r="K279" s="233">
        <f>ROUND(E279*J279,2)</f>
        <v>0</v>
      </c>
      <c r="L279" s="233">
        <v>21</v>
      </c>
      <c r="M279" s="233">
        <f>G279*(1+L279/100)</f>
        <v>0</v>
      </c>
      <c r="N279" s="232">
        <v>2.5000000000000001E-4</v>
      </c>
      <c r="O279" s="232">
        <f>ROUND(E279*N279,2)</f>
        <v>0</v>
      </c>
      <c r="P279" s="232">
        <v>0</v>
      </c>
      <c r="Q279" s="232">
        <f>ROUND(E279*P279,2)</f>
        <v>0</v>
      </c>
      <c r="R279" s="233"/>
      <c r="S279" s="233" t="s">
        <v>142</v>
      </c>
      <c r="T279" s="233" t="s">
        <v>142</v>
      </c>
      <c r="U279" s="233">
        <v>0.91459999999999997</v>
      </c>
      <c r="V279" s="233">
        <f>ROUND(E279*U279,2)</f>
        <v>3.11</v>
      </c>
      <c r="W279" s="233"/>
      <c r="X279" s="233" t="s">
        <v>143</v>
      </c>
      <c r="Y279" s="233" t="s">
        <v>144</v>
      </c>
      <c r="Z279" s="212"/>
      <c r="AA279" s="212"/>
      <c r="AB279" s="212"/>
      <c r="AC279" s="212"/>
      <c r="AD279" s="212"/>
      <c r="AE279" s="212"/>
      <c r="AF279" s="212"/>
      <c r="AG279" s="212" t="s">
        <v>145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2" x14ac:dyDescent="0.3">
      <c r="A280" s="229"/>
      <c r="B280" s="230"/>
      <c r="C280" s="271" t="s">
        <v>444</v>
      </c>
      <c r="D280" s="263"/>
      <c r="E280" s="263"/>
      <c r="F280" s="263"/>
      <c r="G280" s="263"/>
      <c r="H280" s="233"/>
      <c r="I280" s="233"/>
      <c r="J280" s="233"/>
      <c r="K280" s="233"/>
      <c r="L280" s="233"/>
      <c r="M280" s="233"/>
      <c r="N280" s="232"/>
      <c r="O280" s="232"/>
      <c r="P280" s="232"/>
      <c r="Q280" s="232"/>
      <c r="R280" s="233"/>
      <c r="S280" s="233"/>
      <c r="T280" s="233"/>
      <c r="U280" s="233"/>
      <c r="V280" s="233"/>
      <c r="W280" s="233"/>
      <c r="X280" s="233"/>
      <c r="Y280" s="233"/>
      <c r="Z280" s="212"/>
      <c r="AA280" s="212"/>
      <c r="AB280" s="212"/>
      <c r="AC280" s="212"/>
      <c r="AD280" s="212"/>
      <c r="AE280" s="212"/>
      <c r="AF280" s="212"/>
      <c r="AG280" s="212" t="s">
        <v>211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2" x14ac:dyDescent="0.3">
      <c r="A281" s="229"/>
      <c r="B281" s="230"/>
      <c r="C281" s="270" t="s">
        <v>441</v>
      </c>
      <c r="D281" s="235"/>
      <c r="E281" s="236">
        <v>3.4</v>
      </c>
      <c r="F281" s="233"/>
      <c r="G281" s="233"/>
      <c r="H281" s="233"/>
      <c r="I281" s="233"/>
      <c r="J281" s="233"/>
      <c r="K281" s="233"/>
      <c r="L281" s="233"/>
      <c r="M281" s="233"/>
      <c r="N281" s="232"/>
      <c r="O281" s="232"/>
      <c r="P281" s="232"/>
      <c r="Q281" s="232"/>
      <c r="R281" s="233"/>
      <c r="S281" s="233"/>
      <c r="T281" s="233"/>
      <c r="U281" s="233"/>
      <c r="V281" s="233"/>
      <c r="W281" s="233"/>
      <c r="X281" s="233"/>
      <c r="Y281" s="233"/>
      <c r="Z281" s="212"/>
      <c r="AA281" s="212"/>
      <c r="AB281" s="212"/>
      <c r="AC281" s="212"/>
      <c r="AD281" s="212"/>
      <c r="AE281" s="212"/>
      <c r="AF281" s="212"/>
      <c r="AG281" s="212" t="s">
        <v>152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3">
      <c r="A282" s="251">
        <v>89</v>
      </c>
      <c r="B282" s="252" t="s">
        <v>449</v>
      </c>
      <c r="C282" s="269" t="s">
        <v>450</v>
      </c>
      <c r="D282" s="253" t="s">
        <v>209</v>
      </c>
      <c r="E282" s="254">
        <v>1.91</v>
      </c>
      <c r="F282" s="255"/>
      <c r="G282" s="256">
        <f>ROUND(E282*F282,2)</f>
        <v>0</v>
      </c>
      <c r="H282" s="234"/>
      <c r="I282" s="233">
        <f>ROUND(E282*H282,2)</f>
        <v>0</v>
      </c>
      <c r="J282" s="234"/>
      <c r="K282" s="233">
        <f>ROUND(E282*J282,2)</f>
        <v>0</v>
      </c>
      <c r="L282" s="233">
        <v>21</v>
      </c>
      <c r="M282" s="233">
        <f>G282*(1+L282/100)</f>
        <v>0</v>
      </c>
      <c r="N282" s="232">
        <v>1.8400000000000001E-3</v>
      </c>
      <c r="O282" s="232">
        <f>ROUND(E282*N282,2)</f>
        <v>0</v>
      </c>
      <c r="P282" s="232">
        <v>0</v>
      </c>
      <c r="Q282" s="232">
        <f>ROUND(E282*P282,2)</f>
        <v>0</v>
      </c>
      <c r="R282" s="233"/>
      <c r="S282" s="233" t="s">
        <v>142</v>
      </c>
      <c r="T282" s="233" t="s">
        <v>142</v>
      </c>
      <c r="U282" s="233">
        <v>0.252</v>
      </c>
      <c r="V282" s="233">
        <f>ROUND(E282*U282,2)</f>
        <v>0.48</v>
      </c>
      <c r="W282" s="233"/>
      <c r="X282" s="233" t="s">
        <v>143</v>
      </c>
      <c r="Y282" s="233" t="s">
        <v>144</v>
      </c>
      <c r="Z282" s="212"/>
      <c r="AA282" s="212"/>
      <c r="AB282" s="212"/>
      <c r="AC282" s="212"/>
      <c r="AD282" s="212"/>
      <c r="AE282" s="212"/>
      <c r="AF282" s="212"/>
      <c r="AG282" s="212" t="s">
        <v>145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2" x14ac:dyDescent="0.3">
      <c r="A283" s="229"/>
      <c r="B283" s="230"/>
      <c r="C283" s="271" t="s">
        <v>451</v>
      </c>
      <c r="D283" s="263"/>
      <c r="E283" s="263"/>
      <c r="F283" s="263"/>
      <c r="G283" s="263"/>
      <c r="H283" s="233"/>
      <c r="I283" s="233"/>
      <c r="J283" s="233"/>
      <c r="K283" s="233"/>
      <c r="L283" s="233"/>
      <c r="M283" s="233"/>
      <c r="N283" s="232"/>
      <c r="O283" s="232"/>
      <c r="P283" s="232"/>
      <c r="Q283" s="232"/>
      <c r="R283" s="233"/>
      <c r="S283" s="233"/>
      <c r="T283" s="233"/>
      <c r="U283" s="233"/>
      <c r="V283" s="233"/>
      <c r="W283" s="233"/>
      <c r="X283" s="233"/>
      <c r="Y283" s="233"/>
      <c r="Z283" s="212"/>
      <c r="AA283" s="212"/>
      <c r="AB283" s="212"/>
      <c r="AC283" s="212"/>
      <c r="AD283" s="212"/>
      <c r="AE283" s="212"/>
      <c r="AF283" s="212"/>
      <c r="AG283" s="212" t="s">
        <v>211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2" x14ac:dyDescent="0.3">
      <c r="A284" s="229"/>
      <c r="B284" s="230"/>
      <c r="C284" s="270" t="s">
        <v>452</v>
      </c>
      <c r="D284" s="235"/>
      <c r="E284" s="236">
        <v>1.91</v>
      </c>
      <c r="F284" s="233"/>
      <c r="G284" s="233"/>
      <c r="H284" s="233"/>
      <c r="I284" s="233"/>
      <c r="J284" s="233"/>
      <c r="K284" s="233"/>
      <c r="L284" s="233"/>
      <c r="M284" s="233"/>
      <c r="N284" s="232"/>
      <c r="O284" s="232"/>
      <c r="P284" s="232"/>
      <c r="Q284" s="232"/>
      <c r="R284" s="233"/>
      <c r="S284" s="233"/>
      <c r="T284" s="233"/>
      <c r="U284" s="233"/>
      <c r="V284" s="233"/>
      <c r="W284" s="233"/>
      <c r="X284" s="233"/>
      <c r="Y284" s="233"/>
      <c r="Z284" s="212"/>
      <c r="AA284" s="212"/>
      <c r="AB284" s="212"/>
      <c r="AC284" s="212"/>
      <c r="AD284" s="212"/>
      <c r="AE284" s="212"/>
      <c r="AF284" s="212"/>
      <c r="AG284" s="212" t="s">
        <v>152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3">
      <c r="A285" s="251">
        <v>90</v>
      </c>
      <c r="B285" s="252" t="s">
        <v>453</v>
      </c>
      <c r="C285" s="269" t="s">
        <v>454</v>
      </c>
      <c r="D285" s="253" t="s">
        <v>209</v>
      </c>
      <c r="E285" s="254">
        <v>6.25</v>
      </c>
      <c r="F285" s="255"/>
      <c r="G285" s="256">
        <f>ROUND(E285*F285,2)</f>
        <v>0</v>
      </c>
      <c r="H285" s="234"/>
      <c r="I285" s="233">
        <f>ROUND(E285*H285,2)</f>
        <v>0</v>
      </c>
      <c r="J285" s="234"/>
      <c r="K285" s="233">
        <f>ROUND(E285*J285,2)</f>
        <v>0</v>
      </c>
      <c r="L285" s="233">
        <v>21</v>
      </c>
      <c r="M285" s="233">
        <f>G285*(1+L285/100)</f>
        <v>0</v>
      </c>
      <c r="N285" s="232">
        <v>1.8400000000000001E-3</v>
      </c>
      <c r="O285" s="232">
        <f>ROUND(E285*N285,2)</f>
        <v>0.01</v>
      </c>
      <c r="P285" s="232">
        <v>0</v>
      </c>
      <c r="Q285" s="232">
        <f>ROUND(E285*P285,2)</f>
        <v>0</v>
      </c>
      <c r="R285" s="233"/>
      <c r="S285" s="233" t="s">
        <v>142</v>
      </c>
      <c r="T285" s="233" t="s">
        <v>142</v>
      </c>
      <c r="U285" s="233">
        <v>0.252</v>
      </c>
      <c r="V285" s="233">
        <f>ROUND(E285*U285,2)</f>
        <v>1.58</v>
      </c>
      <c r="W285" s="233"/>
      <c r="X285" s="233" t="s">
        <v>143</v>
      </c>
      <c r="Y285" s="233" t="s">
        <v>144</v>
      </c>
      <c r="Z285" s="212"/>
      <c r="AA285" s="212"/>
      <c r="AB285" s="212"/>
      <c r="AC285" s="212"/>
      <c r="AD285" s="212"/>
      <c r="AE285" s="212"/>
      <c r="AF285" s="212"/>
      <c r="AG285" s="212" t="s">
        <v>145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2" x14ac:dyDescent="0.3">
      <c r="A286" s="229"/>
      <c r="B286" s="230"/>
      <c r="C286" s="271" t="s">
        <v>455</v>
      </c>
      <c r="D286" s="263"/>
      <c r="E286" s="263"/>
      <c r="F286" s="263"/>
      <c r="G286" s="263"/>
      <c r="H286" s="233"/>
      <c r="I286" s="233"/>
      <c r="J286" s="233"/>
      <c r="K286" s="233"/>
      <c r="L286" s="233"/>
      <c r="M286" s="233"/>
      <c r="N286" s="232"/>
      <c r="O286" s="232"/>
      <c r="P286" s="232"/>
      <c r="Q286" s="232"/>
      <c r="R286" s="233"/>
      <c r="S286" s="233"/>
      <c r="T286" s="233"/>
      <c r="U286" s="233"/>
      <c r="V286" s="233"/>
      <c r="W286" s="233"/>
      <c r="X286" s="233"/>
      <c r="Y286" s="233"/>
      <c r="Z286" s="212"/>
      <c r="AA286" s="212"/>
      <c r="AB286" s="212"/>
      <c r="AC286" s="212"/>
      <c r="AD286" s="212"/>
      <c r="AE286" s="212"/>
      <c r="AF286" s="212"/>
      <c r="AG286" s="212" t="s">
        <v>211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2" x14ac:dyDescent="0.3">
      <c r="A287" s="229"/>
      <c r="B287" s="230"/>
      <c r="C287" s="270" t="s">
        <v>456</v>
      </c>
      <c r="D287" s="235"/>
      <c r="E287" s="236">
        <v>6.25</v>
      </c>
      <c r="F287" s="233"/>
      <c r="G287" s="233"/>
      <c r="H287" s="233"/>
      <c r="I287" s="233"/>
      <c r="J287" s="233"/>
      <c r="K287" s="233"/>
      <c r="L287" s="233"/>
      <c r="M287" s="233"/>
      <c r="N287" s="232"/>
      <c r="O287" s="232"/>
      <c r="P287" s="232"/>
      <c r="Q287" s="232"/>
      <c r="R287" s="233"/>
      <c r="S287" s="233"/>
      <c r="T287" s="233"/>
      <c r="U287" s="233"/>
      <c r="V287" s="233"/>
      <c r="W287" s="233"/>
      <c r="X287" s="233"/>
      <c r="Y287" s="233"/>
      <c r="Z287" s="212"/>
      <c r="AA287" s="212"/>
      <c r="AB287" s="212"/>
      <c r="AC287" s="212"/>
      <c r="AD287" s="212"/>
      <c r="AE287" s="212"/>
      <c r="AF287" s="212"/>
      <c r="AG287" s="212" t="s">
        <v>152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3">
      <c r="A288" s="251">
        <v>91</v>
      </c>
      <c r="B288" s="252" t="s">
        <v>457</v>
      </c>
      <c r="C288" s="269" t="s">
        <v>458</v>
      </c>
      <c r="D288" s="253" t="s">
        <v>209</v>
      </c>
      <c r="E288" s="254">
        <v>6.25</v>
      </c>
      <c r="F288" s="255"/>
      <c r="G288" s="256">
        <f>ROUND(E288*F288,2)</f>
        <v>0</v>
      </c>
      <c r="H288" s="234"/>
      <c r="I288" s="233">
        <f>ROUND(E288*H288,2)</f>
        <v>0</v>
      </c>
      <c r="J288" s="234"/>
      <c r="K288" s="233">
        <f>ROUND(E288*J288,2)</f>
        <v>0</v>
      </c>
      <c r="L288" s="233">
        <v>21</v>
      </c>
      <c r="M288" s="233">
        <f>G288*(1+L288/100)</f>
        <v>0</v>
      </c>
      <c r="N288" s="232">
        <v>7.6000000000000004E-4</v>
      </c>
      <c r="O288" s="232">
        <f>ROUND(E288*N288,2)</f>
        <v>0</v>
      </c>
      <c r="P288" s="232">
        <v>0</v>
      </c>
      <c r="Q288" s="232">
        <f>ROUND(E288*P288,2)</f>
        <v>0</v>
      </c>
      <c r="R288" s="233"/>
      <c r="S288" s="233" t="s">
        <v>142</v>
      </c>
      <c r="T288" s="233" t="s">
        <v>142</v>
      </c>
      <c r="U288" s="233">
        <v>0.189</v>
      </c>
      <c r="V288" s="233">
        <f>ROUND(E288*U288,2)</f>
        <v>1.18</v>
      </c>
      <c r="W288" s="233"/>
      <c r="X288" s="233" t="s">
        <v>143</v>
      </c>
      <c r="Y288" s="233" t="s">
        <v>144</v>
      </c>
      <c r="Z288" s="212"/>
      <c r="AA288" s="212"/>
      <c r="AB288" s="212"/>
      <c r="AC288" s="212"/>
      <c r="AD288" s="212"/>
      <c r="AE288" s="212"/>
      <c r="AF288" s="212"/>
      <c r="AG288" s="212" t="s">
        <v>145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3">
      <c r="A289" s="229"/>
      <c r="B289" s="230"/>
      <c r="C289" s="271" t="s">
        <v>459</v>
      </c>
      <c r="D289" s="263"/>
      <c r="E289" s="263"/>
      <c r="F289" s="263"/>
      <c r="G289" s="263"/>
      <c r="H289" s="233"/>
      <c r="I289" s="233"/>
      <c r="J289" s="233"/>
      <c r="K289" s="233"/>
      <c r="L289" s="233"/>
      <c r="M289" s="233"/>
      <c r="N289" s="232"/>
      <c r="O289" s="232"/>
      <c r="P289" s="232"/>
      <c r="Q289" s="232"/>
      <c r="R289" s="233"/>
      <c r="S289" s="233"/>
      <c r="T289" s="233"/>
      <c r="U289" s="233"/>
      <c r="V289" s="233"/>
      <c r="W289" s="233"/>
      <c r="X289" s="233"/>
      <c r="Y289" s="233"/>
      <c r="Z289" s="212"/>
      <c r="AA289" s="212"/>
      <c r="AB289" s="212"/>
      <c r="AC289" s="212"/>
      <c r="AD289" s="212"/>
      <c r="AE289" s="212"/>
      <c r="AF289" s="212"/>
      <c r="AG289" s="212" t="s">
        <v>211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2" x14ac:dyDescent="0.3">
      <c r="A290" s="229"/>
      <c r="B290" s="230"/>
      <c r="C290" s="270" t="s">
        <v>460</v>
      </c>
      <c r="D290" s="235"/>
      <c r="E290" s="236">
        <v>6.25</v>
      </c>
      <c r="F290" s="233"/>
      <c r="G290" s="233"/>
      <c r="H290" s="233"/>
      <c r="I290" s="233"/>
      <c r="J290" s="233"/>
      <c r="K290" s="233"/>
      <c r="L290" s="233"/>
      <c r="M290" s="233"/>
      <c r="N290" s="232"/>
      <c r="O290" s="232"/>
      <c r="P290" s="232"/>
      <c r="Q290" s="232"/>
      <c r="R290" s="233"/>
      <c r="S290" s="233"/>
      <c r="T290" s="233"/>
      <c r="U290" s="233"/>
      <c r="V290" s="233"/>
      <c r="W290" s="233"/>
      <c r="X290" s="233"/>
      <c r="Y290" s="233"/>
      <c r="Z290" s="212"/>
      <c r="AA290" s="212"/>
      <c r="AB290" s="212"/>
      <c r="AC290" s="212"/>
      <c r="AD290" s="212"/>
      <c r="AE290" s="212"/>
      <c r="AF290" s="212"/>
      <c r="AG290" s="212" t="s">
        <v>152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3">
      <c r="A291" s="251">
        <v>92</v>
      </c>
      <c r="B291" s="252" t="s">
        <v>461</v>
      </c>
      <c r="C291" s="269" t="s">
        <v>462</v>
      </c>
      <c r="D291" s="253" t="s">
        <v>209</v>
      </c>
      <c r="E291" s="254">
        <v>6.25</v>
      </c>
      <c r="F291" s="255"/>
      <c r="G291" s="256">
        <f>ROUND(E291*F291,2)</f>
        <v>0</v>
      </c>
      <c r="H291" s="234"/>
      <c r="I291" s="233">
        <f>ROUND(E291*H291,2)</f>
        <v>0</v>
      </c>
      <c r="J291" s="234"/>
      <c r="K291" s="233">
        <f>ROUND(E291*J291,2)</f>
        <v>0</v>
      </c>
      <c r="L291" s="233">
        <v>21</v>
      </c>
      <c r="M291" s="233">
        <f>G291*(1+L291/100)</f>
        <v>0</v>
      </c>
      <c r="N291" s="232">
        <v>7.6000000000000004E-4</v>
      </c>
      <c r="O291" s="232">
        <f>ROUND(E291*N291,2)</f>
        <v>0</v>
      </c>
      <c r="P291" s="232">
        <v>0</v>
      </c>
      <c r="Q291" s="232">
        <f>ROUND(E291*P291,2)</f>
        <v>0</v>
      </c>
      <c r="R291" s="233"/>
      <c r="S291" s="233" t="s">
        <v>142</v>
      </c>
      <c r="T291" s="233" t="s">
        <v>142</v>
      </c>
      <c r="U291" s="233">
        <v>0.189</v>
      </c>
      <c r="V291" s="233">
        <f>ROUND(E291*U291,2)</f>
        <v>1.18</v>
      </c>
      <c r="W291" s="233"/>
      <c r="X291" s="233" t="s">
        <v>143</v>
      </c>
      <c r="Y291" s="233" t="s">
        <v>144</v>
      </c>
      <c r="Z291" s="212"/>
      <c r="AA291" s="212"/>
      <c r="AB291" s="212"/>
      <c r="AC291" s="212"/>
      <c r="AD291" s="212"/>
      <c r="AE291" s="212"/>
      <c r="AF291" s="212"/>
      <c r="AG291" s="212" t="s">
        <v>145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2" x14ac:dyDescent="0.3">
      <c r="A292" s="229"/>
      <c r="B292" s="230"/>
      <c r="C292" s="271" t="s">
        <v>459</v>
      </c>
      <c r="D292" s="263"/>
      <c r="E292" s="263"/>
      <c r="F292" s="263"/>
      <c r="G292" s="263"/>
      <c r="H292" s="233"/>
      <c r="I292" s="233"/>
      <c r="J292" s="233"/>
      <c r="K292" s="233"/>
      <c r="L292" s="233"/>
      <c r="M292" s="233"/>
      <c r="N292" s="232"/>
      <c r="O292" s="232"/>
      <c r="P292" s="232"/>
      <c r="Q292" s="232"/>
      <c r="R292" s="233"/>
      <c r="S292" s="233"/>
      <c r="T292" s="233"/>
      <c r="U292" s="233"/>
      <c r="V292" s="233"/>
      <c r="W292" s="233"/>
      <c r="X292" s="233"/>
      <c r="Y292" s="233"/>
      <c r="Z292" s="212"/>
      <c r="AA292" s="212"/>
      <c r="AB292" s="212"/>
      <c r="AC292" s="212"/>
      <c r="AD292" s="212"/>
      <c r="AE292" s="212"/>
      <c r="AF292" s="212"/>
      <c r="AG292" s="212" t="s">
        <v>211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2" x14ac:dyDescent="0.3">
      <c r="A293" s="229"/>
      <c r="B293" s="230"/>
      <c r="C293" s="270" t="s">
        <v>463</v>
      </c>
      <c r="D293" s="235"/>
      <c r="E293" s="236">
        <v>6.25</v>
      </c>
      <c r="F293" s="233"/>
      <c r="G293" s="233"/>
      <c r="H293" s="233"/>
      <c r="I293" s="233"/>
      <c r="J293" s="233"/>
      <c r="K293" s="233"/>
      <c r="L293" s="233"/>
      <c r="M293" s="233"/>
      <c r="N293" s="232"/>
      <c r="O293" s="232"/>
      <c r="P293" s="232"/>
      <c r="Q293" s="232"/>
      <c r="R293" s="233"/>
      <c r="S293" s="233"/>
      <c r="T293" s="233"/>
      <c r="U293" s="233"/>
      <c r="V293" s="233"/>
      <c r="W293" s="233"/>
      <c r="X293" s="233"/>
      <c r="Y293" s="233"/>
      <c r="Z293" s="212"/>
      <c r="AA293" s="212"/>
      <c r="AB293" s="212"/>
      <c r="AC293" s="212"/>
      <c r="AD293" s="212"/>
      <c r="AE293" s="212"/>
      <c r="AF293" s="212"/>
      <c r="AG293" s="212" t="s">
        <v>152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ht="20.6" outlineLevel="1" x14ac:dyDescent="0.3">
      <c r="A294" s="251">
        <v>93</v>
      </c>
      <c r="B294" s="252" t="s">
        <v>464</v>
      </c>
      <c r="C294" s="269" t="s">
        <v>465</v>
      </c>
      <c r="D294" s="253" t="s">
        <v>209</v>
      </c>
      <c r="E294" s="254">
        <v>1.91</v>
      </c>
      <c r="F294" s="255"/>
      <c r="G294" s="256">
        <f>ROUND(E294*F294,2)</f>
        <v>0</v>
      </c>
      <c r="H294" s="234"/>
      <c r="I294" s="233">
        <f>ROUND(E294*H294,2)</f>
        <v>0</v>
      </c>
      <c r="J294" s="234"/>
      <c r="K294" s="233">
        <f>ROUND(E294*J294,2)</f>
        <v>0</v>
      </c>
      <c r="L294" s="233">
        <v>21</v>
      </c>
      <c r="M294" s="233">
        <f>G294*(1+L294/100)</f>
        <v>0</v>
      </c>
      <c r="N294" s="232">
        <v>2.4599999999999999E-3</v>
      </c>
      <c r="O294" s="232">
        <f>ROUND(E294*N294,2)</f>
        <v>0</v>
      </c>
      <c r="P294" s="232">
        <v>0</v>
      </c>
      <c r="Q294" s="232">
        <f>ROUND(E294*P294,2)</f>
        <v>0</v>
      </c>
      <c r="R294" s="233"/>
      <c r="S294" s="233" t="s">
        <v>142</v>
      </c>
      <c r="T294" s="233" t="s">
        <v>142</v>
      </c>
      <c r="U294" s="233">
        <v>0.29625000000000001</v>
      </c>
      <c r="V294" s="233">
        <f>ROUND(E294*U294,2)</f>
        <v>0.56999999999999995</v>
      </c>
      <c r="W294" s="233"/>
      <c r="X294" s="233" t="s">
        <v>143</v>
      </c>
      <c r="Y294" s="233" t="s">
        <v>144</v>
      </c>
      <c r="Z294" s="212"/>
      <c r="AA294" s="212"/>
      <c r="AB294" s="212"/>
      <c r="AC294" s="212"/>
      <c r="AD294" s="212"/>
      <c r="AE294" s="212"/>
      <c r="AF294" s="212"/>
      <c r="AG294" s="212" t="s">
        <v>145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2" x14ac:dyDescent="0.3">
      <c r="A295" s="229"/>
      <c r="B295" s="230"/>
      <c r="C295" s="271" t="s">
        <v>466</v>
      </c>
      <c r="D295" s="263"/>
      <c r="E295" s="263"/>
      <c r="F295" s="263"/>
      <c r="G295" s="263"/>
      <c r="H295" s="233"/>
      <c r="I295" s="233"/>
      <c r="J295" s="233"/>
      <c r="K295" s="233"/>
      <c r="L295" s="233"/>
      <c r="M295" s="233"/>
      <c r="N295" s="232"/>
      <c r="O295" s="232"/>
      <c r="P295" s="232"/>
      <c r="Q295" s="232"/>
      <c r="R295" s="233"/>
      <c r="S295" s="233"/>
      <c r="T295" s="233"/>
      <c r="U295" s="233"/>
      <c r="V295" s="233"/>
      <c r="W295" s="233"/>
      <c r="X295" s="233"/>
      <c r="Y295" s="233"/>
      <c r="Z295" s="212"/>
      <c r="AA295" s="212"/>
      <c r="AB295" s="212"/>
      <c r="AC295" s="212"/>
      <c r="AD295" s="212"/>
      <c r="AE295" s="212"/>
      <c r="AF295" s="212"/>
      <c r="AG295" s="212" t="s">
        <v>211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2" x14ac:dyDescent="0.3">
      <c r="A296" s="229"/>
      <c r="B296" s="230"/>
      <c r="C296" s="270" t="s">
        <v>467</v>
      </c>
      <c r="D296" s="235"/>
      <c r="E296" s="236">
        <v>1.91</v>
      </c>
      <c r="F296" s="233"/>
      <c r="G296" s="233"/>
      <c r="H296" s="233"/>
      <c r="I296" s="233"/>
      <c r="J296" s="233"/>
      <c r="K296" s="233"/>
      <c r="L296" s="233"/>
      <c r="M296" s="233"/>
      <c r="N296" s="232"/>
      <c r="O296" s="232"/>
      <c r="P296" s="232"/>
      <c r="Q296" s="232"/>
      <c r="R296" s="233"/>
      <c r="S296" s="233"/>
      <c r="T296" s="233"/>
      <c r="U296" s="233"/>
      <c r="V296" s="233"/>
      <c r="W296" s="233"/>
      <c r="X296" s="233"/>
      <c r="Y296" s="233"/>
      <c r="Z296" s="212"/>
      <c r="AA296" s="212"/>
      <c r="AB296" s="212"/>
      <c r="AC296" s="212"/>
      <c r="AD296" s="212"/>
      <c r="AE296" s="212"/>
      <c r="AF296" s="212"/>
      <c r="AG296" s="212" t="s">
        <v>152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ht="20.6" outlineLevel="1" x14ac:dyDescent="0.3">
      <c r="A297" s="251">
        <v>94</v>
      </c>
      <c r="B297" s="252" t="s">
        <v>468</v>
      </c>
      <c r="C297" s="269" t="s">
        <v>469</v>
      </c>
      <c r="D297" s="253" t="s">
        <v>141</v>
      </c>
      <c r="E297" s="254">
        <v>4.9000000000000004</v>
      </c>
      <c r="F297" s="255"/>
      <c r="G297" s="256">
        <f>ROUND(E297*F297,2)</f>
        <v>0</v>
      </c>
      <c r="H297" s="234"/>
      <c r="I297" s="233">
        <f>ROUND(E297*H297,2)</f>
        <v>0</v>
      </c>
      <c r="J297" s="234"/>
      <c r="K297" s="233">
        <f>ROUND(E297*J297,2)</f>
        <v>0</v>
      </c>
      <c r="L297" s="233">
        <v>21</v>
      </c>
      <c r="M297" s="233">
        <f>G297*(1+L297/100)</f>
        <v>0</v>
      </c>
      <c r="N297" s="232">
        <v>1.2999999999999999E-4</v>
      </c>
      <c r="O297" s="232">
        <f>ROUND(E297*N297,2)</f>
        <v>0</v>
      </c>
      <c r="P297" s="232">
        <v>0</v>
      </c>
      <c r="Q297" s="232">
        <f>ROUND(E297*P297,2)</f>
        <v>0</v>
      </c>
      <c r="R297" s="233"/>
      <c r="S297" s="233" t="s">
        <v>142</v>
      </c>
      <c r="T297" s="233" t="s">
        <v>142</v>
      </c>
      <c r="U297" s="233">
        <v>0.1</v>
      </c>
      <c r="V297" s="233">
        <f>ROUND(E297*U297,2)</f>
        <v>0.49</v>
      </c>
      <c r="W297" s="233"/>
      <c r="X297" s="233" t="s">
        <v>143</v>
      </c>
      <c r="Y297" s="233" t="s">
        <v>144</v>
      </c>
      <c r="Z297" s="212"/>
      <c r="AA297" s="212"/>
      <c r="AB297" s="212"/>
      <c r="AC297" s="212"/>
      <c r="AD297" s="212"/>
      <c r="AE297" s="212"/>
      <c r="AF297" s="212"/>
      <c r="AG297" s="212" t="s">
        <v>145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2" x14ac:dyDescent="0.3">
      <c r="A298" s="229"/>
      <c r="B298" s="230"/>
      <c r="C298" s="270" t="s">
        <v>440</v>
      </c>
      <c r="D298" s="235"/>
      <c r="E298" s="236">
        <v>4.9000000000000004</v>
      </c>
      <c r="F298" s="233"/>
      <c r="G298" s="233"/>
      <c r="H298" s="233"/>
      <c r="I298" s="233"/>
      <c r="J298" s="233"/>
      <c r="K298" s="233"/>
      <c r="L298" s="233"/>
      <c r="M298" s="233"/>
      <c r="N298" s="232"/>
      <c r="O298" s="232"/>
      <c r="P298" s="232"/>
      <c r="Q298" s="232"/>
      <c r="R298" s="233"/>
      <c r="S298" s="233"/>
      <c r="T298" s="233"/>
      <c r="U298" s="233"/>
      <c r="V298" s="233"/>
      <c r="W298" s="233"/>
      <c r="X298" s="233"/>
      <c r="Y298" s="233"/>
      <c r="Z298" s="212"/>
      <c r="AA298" s="212"/>
      <c r="AB298" s="212"/>
      <c r="AC298" s="212"/>
      <c r="AD298" s="212"/>
      <c r="AE298" s="212"/>
      <c r="AF298" s="212"/>
      <c r="AG298" s="212" t="s">
        <v>152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3" x14ac:dyDescent="0.3">
      <c r="A299" s="229"/>
      <c r="B299" s="230"/>
      <c r="C299" s="272" t="s">
        <v>220</v>
      </c>
      <c r="D299" s="240"/>
      <c r="E299" s="241">
        <v>4.9000000000000004</v>
      </c>
      <c r="F299" s="233"/>
      <c r="G299" s="233"/>
      <c r="H299" s="233"/>
      <c r="I299" s="233"/>
      <c r="J299" s="233"/>
      <c r="K299" s="233"/>
      <c r="L299" s="233"/>
      <c r="M299" s="233"/>
      <c r="N299" s="232"/>
      <c r="O299" s="232"/>
      <c r="P299" s="232"/>
      <c r="Q299" s="232"/>
      <c r="R299" s="233"/>
      <c r="S299" s="233"/>
      <c r="T299" s="233"/>
      <c r="U299" s="233"/>
      <c r="V299" s="233"/>
      <c r="W299" s="233"/>
      <c r="X299" s="233"/>
      <c r="Y299" s="233"/>
      <c r="Z299" s="212"/>
      <c r="AA299" s="212"/>
      <c r="AB299" s="212"/>
      <c r="AC299" s="212"/>
      <c r="AD299" s="212"/>
      <c r="AE299" s="212"/>
      <c r="AF299" s="212"/>
      <c r="AG299" s="212" t="s">
        <v>152</v>
      </c>
      <c r="AH299" s="212">
        <v>1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ht="20.6" outlineLevel="1" x14ac:dyDescent="0.3">
      <c r="A300" s="257">
        <v>95</v>
      </c>
      <c r="B300" s="258" t="s">
        <v>470</v>
      </c>
      <c r="C300" s="268" t="s">
        <v>471</v>
      </c>
      <c r="D300" s="259" t="s">
        <v>215</v>
      </c>
      <c r="E300" s="260">
        <v>4</v>
      </c>
      <c r="F300" s="261"/>
      <c r="G300" s="262">
        <f>ROUND(E300*F300,2)</f>
        <v>0</v>
      </c>
      <c r="H300" s="234"/>
      <c r="I300" s="233">
        <f>ROUND(E300*H300,2)</f>
        <v>0</v>
      </c>
      <c r="J300" s="234"/>
      <c r="K300" s="233">
        <f>ROUND(E300*J300,2)</f>
        <v>0</v>
      </c>
      <c r="L300" s="233">
        <v>21</v>
      </c>
      <c r="M300" s="233">
        <f>G300*(1+L300/100)</f>
        <v>0</v>
      </c>
      <c r="N300" s="232">
        <v>0</v>
      </c>
      <c r="O300" s="232">
        <f>ROUND(E300*N300,2)</f>
        <v>0</v>
      </c>
      <c r="P300" s="232">
        <v>0</v>
      </c>
      <c r="Q300" s="232">
        <f>ROUND(E300*P300,2)</f>
        <v>0</v>
      </c>
      <c r="R300" s="233"/>
      <c r="S300" s="233" t="s">
        <v>229</v>
      </c>
      <c r="T300" s="233" t="s">
        <v>230</v>
      </c>
      <c r="U300" s="233">
        <v>0</v>
      </c>
      <c r="V300" s="233">
        <f>ROUND(E300*U300,2)</f>
        <v>0</v>
      </c>
      <c r="W300" s="233"/>
      <c r="X300" s="233" t="s">
        <v>143</v>
      </c>
      <c r="Y300" s="233" t="s">
        <v>144</v>
      </c>
      <c r="Z300" s="212"/>
      <c r="AA300" s="212"/>
      <c r="AB300" s="212"/>
      <c r="AC300" s="212"/>
      <c r="AD300" s="212"/>
      <c r="AE300" s="212"/>
      <c r="AF300" s="212"/>
      <c r="AG300" s="212" t="s">
        <v>145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ht="30.9" outlineLevel="1" x14ac:dyDescent="0.3">
      <c r="A301" s="251">
        <v>96</v>
      </c>
      <c r="B301" s="252" t="s">
        <v>472</v>
      </c>
      <c r="C301" s="269" t="s">
        <v>473</v>
      </c>
      <c r="D301" s="253" t="s">
        <v>141</v>
      </c>
      <c r="E301" s="254">
        <v>3.7</v>
      </c>
      <c r="F301" s="255"/>
      <c r="G301" s="256">
        <f>ROUND(E301*F301,2)</f>
        <v>0</v>
      </c>
      <c r="H301" s="234"/>
      <c r="I301" s="233">
        <f>ROUND(E301*H301,2)</f>
        <v>0</v>
      </c>
      <c r="J301" s="234"/>
      <c r="K301" s="233">
        <f>ROUND(E301*J301,2)</f>
        <v>0</v>
      </c>
      <c r="L301" s="233">
        <v>21</v>
      </c>
      <c r="M301" s="233">
        <f>G301*(1+L301/100)</f>
        <v>0</v>
      </c>
      <c r="N301" s="232">
        <v>5.8599999999999998E-3</v>
      </c>
      <c r="O301" s="232">
        <f>ROUND(E301*N301,2)</f>
        <v>0.02</v>
      </c>
      <c r="P301" s="232">
        <v>0</v>
      </c>
      <c r="Q301" s="232">
        <f>ROUND(E301*P301,2)</f>
        <v>0</v>
      </c>
      <c r="R301" s="233"/>
      <c r="S301" s="233" t="s">
        <v>142</v>
      </c>
      <c r="T301" s="233" t="s">
        <v>142</v>
      </c>
      <c r="U301" s="233">
        <v>0</v>
      </c>
      <c r="V301" s="233">
        <f>ROUND(E301*U301,2)</f>
        <v>0</v>
      </c>
      <c r="W301" s="233"/>
      <c r="X301" s="233" t="s">
        <v>422</v>
      </c>
      <c r="Y301" s="233" t="s">
        <v>144</v>
      </c>
      <c r="Z301" s="212"/>
      <c r="AA301" s="212"/>
      <c r="AB301" s="212"/>
      <c r="AC301" s="212"/>
      <c r="AD301" s="212"/>
      <c r="AE301" s="212"/>
      <c r="AF301" s="212"/>
      <c r="AG301" s="212" t="s">
        <v>423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2" x14ac:dyDescent="0.3">
      <c r="A302" s="229"/>
      <c r="B302" s="230"/>
      <c r="C302" s="270" t="s">
        <v>474</v>
      </c>
      <c r="D302" s="235"/>
      <c r="E302" s="236">
        <v>2</v>
      </c>
      <c r="F302" s="233"/>
      <c r="G302" s="233"/>
      <c r="H302" s="233"/>
      <c r="I302" s="233"/>
      <c r="J302" s="233"/>
      <c r="K302" s="233"/>
      <c r="L302" s="233"/>
      <c r="M302" s="233"/>
      <c r="N302" s="232"/>
      <c r="O302" s="232"/>
      <c r="P302" s="232"/>
      <c r="Q302" s="232"/>
      <c r="R302" s="233"/>
      <c r="S302" s="233"/>
      <c r="T302" s="233"/>
      <c r="U302" s="233"/>
      <c r="V302" s="233"/>
      <c r="W302" s="233"/>
      <c r="X302" s="233"/>
      <c r="Y302" s="233"/>
      <c r="Z302" s="212"/>
      <c r="AA302" s="212"/>
      <c r="AB302" s="212"/>
      <c r="AC302" s="212"/>
      <c r="AD302" s="212"/>
      <c r="AE302" s="212"/>
      <c r="AF302" s="212"/>
      <c r="AG302" s="212" t="s">
        <v>152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3">
      <c r="A303" s="229"/>
      <c r="B303" s="230"/>
      <c r="C303" s="270" t="s">
        <v>475</v>
      </c>
      <c r="D303" s="235"/>
      <c r="E303" s="236">
        <v>1.7</v>
      </c>
      <c r="F303" s="233"/>
      <c r="G303" s="233"/>
      <c r="H303" s="233"/>
      <c r="I303" s="233"/>
      <c r="J303" s="233"/>
      <c r="K303" s="233"/>
      <c r="L303" s="233"/>
      <c r="M303" s="233"/>
      <c r="N303" s="232"/>
      <c r="O303" s="232"/>
      <c r="P303" s="232"/>
      <c r="Q303" s="232"/>
      <c r="R303" s="233"/>
      <c r="S303" s="233"/>
      <c r="T303" s="233"/>
      <c r="U303" s="233"/>
      <c r="V303" s="233"/>
      <c r="W303" s="233"/>
      <c r="X303" s="233"/>
      <c r="Y303" s="233"/>
      <c r="Z303" s="212"/>
      <c r="AA303" s="212"/>
      <c r="AB303" s="212"/>
      <c r="AC303" s="212"/>
      <c r="AD303" s="212"/>
      <c r="AE303" s="212"/>
      <c r="AF303" s="212"/>
      <c r="AG303" s="212" t="s">
        <v>152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ht="30.9" outlineLevel="1" x14ac:dyDescent="0.3">
      <c r="A304" s="251">
        <v>97</v>
      </c>
      <c r="B304" s="252" t="s">
        <v>476</v>
      </c>
      <c r="C304" s="269" t="s">
        <v>477</v>
      </c>
      <c r="D304" s="253" t="s">
        <v>141</v>
      </c>
      <c r="E304" s="254">
        <v>3.7</v>
      </c>
      <c r="F304" s="255"/>
      <c r="G304" s="256">
        <f>ROUND(E304*F304,2)</f>
        <v>0</v>
      </c>
      <c r="H304" s="234"/>
      <c r="I304" s="233">
        <f>ROUND(E304*H304,2)</f>
        <v>0</v>
      </c>
      <c r="J304" s="234"/>
      <c r="K304" s="233">
        <f>ROUND(E304*J304,2)</f>
        <v>0</v>
      </c>
      <c r="L304" s="233">
        <v>21</v>
      </c>
      <c r="M304" s="233">
        <f>G304*(1+L304/100)</f>
        <v>0</v>
      </c>
      <c r="N304" s="232">
        <v>1.1379999999999999E-2</v>
      </c>
      <c r="O304" s="232">
        <f>ROUND(E304*N304,2)</f>
        <v>0.04</v>
      </c>
      <c r="P304" s="232">
        <v>0</v>
      </c>
      <c r="Q304" s="232">
        <f>ROUND(E304*P304,2)</f>
        <v>0</v>
      </c>
      <c r="R304" s="233"/>
      <c r="S304" s="233" t="s">
        <v>142</v>
      </c>
      <c r="T304" s="233" t="s">
        <v>142</v>
      </c>
      <c r="U304" s="233">
        <v>0</v>
      </c>
      <c r="V304" s="233">
        <f>ROUND(E304*U304,2)</f>
        <v>0</v>
      </c>
      <c r="W304" s="233"/>
      <c r="X304" s="233" t="s">
        <v>422</v>
      </c>
      <c r="Y304" s="233" t="s">
        <v>144</v>
      </c>
      <c r="Z304" s="212"/>
      <c r="AA304" s="212"/>
      <c r="AB304" s="212"/>
      <c r="AC304" s="212"/>
      <c r="AD304" s="212"/>
      <c r="AE304" s="212"/>
      <c r="AF304" s="212"/>
      <c r="AG304" s="212" t="s">
        <v>423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2" x14ac:dyDescent="0.3">
      <c r="A305" s="229"/>
      <c r="B305" s="230"/>
      <c r="C305" s="270" t="s">
        <v>478</v>
      </c>
      <c r="D305" s="235"/>
      <c r="E305" s="236">
        <v>2</v>
      </c>
      <c r="F305" s="233"/>
      <c r="G305" s="233"/>
      <c r="H305" s="233"/>
      <c r="I305" s="233"/>
      <c r="J305" s="233"/>
      <c r="K305" s="233"/>
      <c r="L305" s="233"/>
      <c r="M305" s="233"/>
      <c r="N305" s="232"/>
      <c r="O305" s="232"/>
      <c r="P305" s="232"/>
      <c r="Q305" s="232"/>
      <c r="R305" s="233"/>
      <c r="S305" s="233"/>
      <c r="T305" s="233"/>
      <c r="U305" s="233"/>
      <c r="V305" s="233"/>
      <c r="W305" s="233"/>
      <c r="X305" s="233"/>
      <c r="Y305" s="233"/>
      <c r="Z305" s="212"/>
      <c r="AA305" s="212"/>
      <c r="AB305" s="212"/>
      <c r="AC305" s="212"/>
      <c r="AD305" s="212"/>
      <c r="AE305" s="212"/>
      <c r="AF305" s="212"/>
      <c r="AG305" s="212" t="s">
        <v>152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3" x14ac:dyDescent="0.3">
      <c r="A306" s="229"/>
      <c r="B306" s="230"/>
      <c r="C306" s="270" t="s">
        <v>475</v>
      </c>
      <c r="D306" s="235"/>
      <c r="E306" s="236">
        <v>1.7</v>
      </c>
      <c r="F306" s="233"/>
      <c r="G306" s="233"/>
      <c r="H306" s="233"/>
      <c r="I306" s="233"/>
      <c r="J306" s="233"/>
      <c r="K306" s="233"/>
      <c r="L306" s="233"/>
      <c r="M306" s="233"/>
      <c r="N306" s="232"/>
      <c r="O306" s="232"/>
      <c r="P306" s="232"/>
      <c r="Q306" s="232"/>
      <c r="R306" s="233"/>
      <c r="S306" s="233"/>
      <c r="T306" s="233"/>
      <c r="U306" s="233"/>
      <c r="V306" s="233"/>
      <c r="W306" s="233"/>
      <c r="X306" s="233"/>
      <c r="Y306" s="233"/>
      <c r="Z306" s="212"/>
      <c r="AA306" s="212"/>
      <c r="AB306" s="212"/>
      <c r="AC306" s="212"/>
      <c r="AD306" s="212"/>
      <c r="AE306" s="212"/>
      <c r="AF306" s="212"/>
      <c r="AG306" s="212" t="s">
        <v>152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3">
      <c r="A307" s="251">
        <v>98</v>
      </c>
      <c r="B307" s="252" t="s">
        <v>479</v>
      </c>
      <c r="C307" s="269" t="s">
        <v>480</v>
      </c>
      <c r="D307" s="253" t="s">
        <v>141</v>
      </c>
      <c r="E307" s="254">
        <v>15.512</v>
      </c>
      <c r="F307" s="255"/>
      <c r="G307" s="256">
        <f>ROUND(E307*F307,2)</f>
        <v>0</v>
      </c>
      <c r="H307" s="234"/>
      <c r="I307" s="233">
        <f>ROUND(E307*H307,2)</f>
        <v>0</v>
      </c>
      <c r="J307" s="234"/>
      <c r="K307" s="233">
        <f>ROUND(E307*J307,2)</f>
        <v>0</v>
      </c>
      <c r="L307" s="233">
        <v>21</v>
      </c>
      <c r="M307" s="233">
        <f>G307*(1+L307/100)</f>
        <v>0</v>
      </c>
      <c r="N307" s="232">
        <v>2.2000000000000001E-3</v>
      </c>
      <c r="O307" s="232">
        <f>ROUND(E307*N307,2)</f>
        <v>0.03</v>
      </c>
      <c r="P307" s="232">
        <v>0</v>
      </c>
      <c r="Q307" s="232">
        <f>ROUND(E307*P307,2)</f>
        <v>0</v>
      </c>
      <c r="R307" s="233" t="s">
        <v>223</v>
      </c>
      <c r="S307" s="233" t="s">
        <v>142</v>
      </c>
      <c r="T307" s="233" t="s">
        <v>142</v>
      </c>
      <c r="U307" s="233">
        <v>0</v>
      </c>
      <c r="V307" s="233">
        <f>ROUND(E307*U307,2)</f>
        <v>0</v>
      </c>
      <c r="W307" s="233"/>
      <c r="X307" s="233" t="s">
        <v>224</v>
      </c>
      <c r="Y307" s="233" t="s">
        <v>144</v>
      </c>
      <c r="Z307" s="212"/>
      <c r="AA307" s="212"/>
      <c r="AB307" s="212"/>
      <c r="AC307" s="212"/>
      <c r="AD307" s="212"/>
      <c r="AE307" s="212"/>
      <c r="AF307" s="212"/>
      <c r="AG307" s="212" t="s">
        <v>225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3">
      <c r="A308" s="229"/>
      <c r="B308" s="230"/>
      <c r="C308" s="270" t="s">
        <v>481</v>
      </c>
      <c r="D308" s="235"/>
      <c r="E308" s="236">
        <v>11.704000000000001</v>
      </c>
      <c r="F308" s="233"/>
      <c r="G308" s="233"/>
      <c r="H308" s="233"/>
      <c r="I308" s="233"/>
      <c r="J308" s="233"/>
      <c r="K308" s="233"/>
      <c r="L308" s="233"/>
      <c r="M308" s="233"/>
      <c r="N308" s="232"/>
      <c r="O308" s="232"/>
      <c r="P308" s="232"/>
      <c r="Q308" s="232"/>
      <c r="R308" s="233"/>
      <c r="S308" s="233"/>
      <c r="T308" s="233"/>
      <c r="U308" s="233"/>
      <c r="V308" s="233"/>
      <c r="W308" s="233"/>
      <c r="X308" s="233"/>
      <c r="Y308" s="233"/>
      <c r="Z308" s="212"/>
      <c r="AA308" s="212"/>
      <c r="AB308" s="212"/>
      <c r="AC308" s="212"/>
      <c r="AD308" s="212"/>
      <c r="AE308" s="212"/>
      <c r="AF308" s="212"/>
      <c r="AG308" s="212" t="s">
        <v>152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3">
      <c r="A309" s="229"/>
      <c r="B309" s="230"/>
      <c r="C309" s="270" t="s">
        <v>482</v>
      </c>
      <c r="D309" s="235"/>
      <c r="E309" s="236">
        <v>3.8079999999999998</v>
      </c>
      <c r="F309" s="233"/>
      <c r="G309" s="233"/>
      <c r="H309" s="233"/>
      <c r="I309" s="233"/>
      <c r="J309" s="233"/>
      <c r="K309" s="233"/>
      <c r="L309" s="233"/>
      <c r="M309" s="233"/>
      <c r="N309" s="232"/>
      <c r="O309" s="232"/>
      <c r="P309" s="232"/>
      <c r="Q309" s="232"/>
      <c r="R309" s="233"/>
      <c r="S309" s="233"/>
      <c r="T309" s="233"/>
      <c r="U309" s="233"/>
      <c r="V309" s="233"/>
      <c r="W309" s="233"/>
      <c r="X309" s="233"/>
      <c r="Y309" s="233"/>
      <c r="Z309" s="212"/>
      <c r="AA309" s="212"/>
      <c r="AB309" s="212"/>
      <c r="AC309" s="212"/>
      <c r="AD309" s="212"/>
      <c r="AE309" s="212"/>
      <c r="AF309" s="212"/>
      <c r="AG309" s="212" t="s">
        <v>152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3">
      <c r="A310" s="257">
        <v>99</v>
      </c>
      <c r="B310" s="258" t="s">
        <v>483</v>
      </c>
      <c r="C310" s="268" t="s">
        <v>484</v>
      </c>
      <c r="D310" s="259" t="s">
        <v>189</v>
      </c>
      <c r="E310" s="260">
        <v>9.8900000000000002E-2</v>
      </c>
      <c r="F310" s="261"/>
      <c r="G310" s="262">
        <f>ROUND(E310*F310,2)</f>
        <v>0</v>
      </c>
      <c r="H310" s="234"/>
      <c r="I310" s="233">
        <f>ROUND(E310*H310,2)</f>
        <v>0</v>
      </c>
      <c r="J310" s="234"/>
      <c r="K310" s="233">
        <f>ROUND(E310*J310,2)</f>
        <v>0</v>
      </c>
      <c r="L310" s="233">
        <v>21</v>
      </c>
      <c r="M310" s="233">
        <f>G310*(1+L310/100)</f>
        <v>0</v>
      </c>
      <c r="N310" s="232">
        <v>0</v>
      </c>
      <c r="O310" s="232">
        <f>ROUND(E310*N310,2)</f>
        <v>0</v>
      </c>
      <c r="P310" s="232">
        <v>0</v>
      </c>
      <c r="Q310" s="232">
        <f>ROUND(E310*P310,2)</f>
        <v>0</v>
      </c>
      <c r="R310" s="233"/>
      <c r="S310" s="233" t="s">
        <v>142</v>
      </c>
      <c r="T310" s="233" t="s">
        <v>142</v>
      </c>
      <c r="U310" s="233">
        <v>1.609</v>
      </c>
      <c r="V310" s="233">
        <f>ROUND(E310*U310,2)</f>
        <v>0.16</v>
      </c>
      <c r="W310" s="233"/>
      <c r="X310" s="233" t="s">
        <v>406</v>
      </c>
      <c r="Y310" s="233" t="s">
        <v>144</v>
      </c>
      <c r="Z310" s="212"/>
      <c r="AA310" s="212"/>
      <c r="AB310" s="212"/>
      <c r="AC310" s="212"/>
      <c r="AD310" s="212"/>
      <c r="AE310" s="212"/>
      <c r="AF310" s="212"/>
      <c r="AG310" s="212" t="s">
        <v>407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x14ac:dyDescent="0.3">
      <c r="A311" s="244" t="s">
        <v>137</v>
      </c>
      <c r="B311" s="245" t="s">
        <v>88</v>
      </c>
      <c r="C311" s="267" t="s">
        <v>89</v>
      </c>
      <c r="D311" s="246"/>
      <c r="E311" s="247"/>
      <c r="F311" s="248"/>
      <c r="G311" s="249">
        <f>SUMIF(AG312:AG341,"&lt;&gt;NOR",G312:G341)</f>
        <v>0</v>
      </c>
      <c r="H311" s="243"/>
      <c r="I311" s="243">
        <f>SUM(I312:I341)</f>
        <v>0</v>
      </c>
      <c r="J311" s="243"/>
      <c r="K311" s="243">
        <f>SUM(K312:K341)</f>
        <v>0</v>
      </c>
      <c r="L311" s="243"/>
      <c r="M311" s="243">
        <f>SUM(M312:M341)</f>
        <v>0</v>
      </c>
      <c r="N311" s="242"/>
      <c r="O311" s="242">
        <f>SUM(O312:O341)</f>
        <v>0.14000000000000001</v>
      </c>
      <c r="P311" s="242"/>
      <c r="Q311" s="242">
        <f>SUM(Q312:Q341)</f>
        <v>0.03</v>
      </c>
      <c r="R311" s="243"/>
      <c r="S311" s="243"/>
      <c r="T311" s="243"/>
      <c r="U311" s="243"/>
      <c r="V311" s="243">
        <f>SUM(V312:V341)</f>
        <v>8.56</v>
      </c>
      <c r="W311" s="243"/>
      <c r="X311" s="243"/>
      <c r="Y311" s="243"/>
      <c r="AG311" t="s">
        <v>138</v>
      </c>
    </row>
    <row r="312" spans="1:60" ht="20.6" outlineLevel="1" x14ac:dyDescent="0.3">
      <c r="A312" s="251">
        <v>100</v>
      </c>
      <c r="B312" s="252" t="s">
        <v>485</v>
      </c>
      <c r="C312" s="269" t="s">
        <v>486</v>
      </c>
      <c r="D312" s="253" t="s">
        <v>141</v>
      </c>
      <c r="E312" s="254">
        <v>7.4</v>
      </c>
      <c r="F312" s="255"/>
      <c r="G312" s="256">
        <f>ROUND(E312*F312,2)</f>
        <v>0</v>
      </c>
      <c r="H312" s="234"/>
      <c r="I312" s="233">
        <f>ROUND(E312*H312,2)</f>
        <v>0</v>
      </c>
      <c r="J312" s="234"/>
      <c r="K312" s="233">
        <f>ROUND(E312*J312,2)</f>
        <v>0</v>
      </c>
      <c r="L312" s="233">
        <v>21</v>
      </c>
      <c r="M312" s="233">
        <f>G312*(1+L312/100)</f>
        <v>0</v>
      </c>
      <c r="N312" s="232">
        <v>0</v>
      </c>
      <c r="O312" s="232">
        <f>ROUND(E312*N312,2)</f>
        <v>0</v>
      </c>
      <c r="P312" s="232">
        <v>4.3299999999999996E-3</v>
      </c>
      <c r="Q312" s="232">
        <f>ROUND(E312*P312,2)</f>
        <v>0.03</v>
      </c>
      <c r="R312" s="233"/>
      <c r="S312" s="233" t="s">
        <v>142</v>
      </c>
      <c r="T312" s="233" t="s">
        <v>142</v>
      </c>
      <c r="U312" s="233">
        <v>0.1</v>
      </c>
      <c r="V312" s="233">
        <f>ROUND(E312*U312,2)</f>
        <v>0.74</v>
      </c>
      <c r="W312" s="233"/>
      <c r="X312" s="233" t="s">
        <v>143</v>
      </c>
      <c r="Y312" s="233" t="s">
        <v>144</v>
      </c>
      <c r="Z312" s="212"/>
      <c r="AA312" s="212"/>
      <c r="AB312" s="212"/>
      <c r="AC312" s="212"/>
      <c r="AD312" s="212"/>
      <c r="AE312" s="212"/>
      <c r="AF312" s="212"/>
      <c r="AG312" s="212" t="s">
        <v>145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2" x14ac:dyDescent="0.3">
      <c r="A313" s="229"/>
      <c r="B313" s="230"/>
      <c r="C313" s="270" t="s">
        <v>437</v>
      </c>
      <c r="D313" s="235"/>
      <c r="E313" s="236">
        <v>7.4</v>
      </c>
      <c r="F313" s="233"/>
      <c r="G313" s="233"/>
      <c r="H313" s="233"/>
      <c r="I313" s="233"/>
      <c r="J313" s="233"/>
      <c r="K313" s="233"/>
      <c r="L313" s="233"/>
      <c r="M313" s="233"/>
      <c r="N313" s="232"/>
      <c r="O313" s="232"/>
      <c r="P313" s="232"/>
      <c r="Q313" s="232"/>
      <c r="R313" s="233"/>
      <c r="S313" s="233"/>
      <c r="T313" s="233"/>
      <c r="U313" s="233"/>
      <c r="V313" s="233"/>
      <c r="W313" s="233"/>
      <c r="X313" s="233"/>
      <c r="Y313" s="233"/>
      <c r="Z313" s="212"/>
      <c r="AA313" s="212"/>
      <c r="AB313" s="212"/>
      <c r="AC313" s="212"/>
      <c r="AD313" s="212"/>
      <c r="AE313" s="212"/>
      <c r="AF313" s="212"/>
      <c r="AG313" s="212" t="s">
        <v>152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3">
      <c r="A314" s="251">
        <v>101</v>
      </c>
      <c r="B314" s="252" t="s">
        <v>487</v>
      </c>
      <c r="C314" s="269" t="s">
        <v>488</v>
      </c>
      <c r="D314" s="253" t="s">
        <v>141</v>
      </c>
      <c r="E314" s="254">
        <v>15.86</v>
      </c>
      <c r="F314" s="255"/>
      <c r="G314" s="256">
        <f>ROUND(E314*F314,2)</f>
        <v>0</v>
      </c>
      <c r="H314" s="234"/>
      <c r="I314" s="233">
        <f>ROUND(E314*H314,2)</f>
        <v>0</v>
      </c>
      <c r="J314" s="234"/>
      <c r="K314" s="233">
        <f>ROUND(E314*J314,2)</f>
        <v>0</v>
      </c>
      <c r="L314" s="233">
        <v>21</v>
      </c>
      <c r="M314" s="233">
        <f>G314*(1+L314/100)</f>
        <v>0</v>
      </c>
      <c r="N314" s="232">
        <v>3.0000000000000001E-3</v>
      </c>
      <c r="O314" s="232">
        <f>ROUND(E314*N314,2)</f>
        <v>0.05</v>
      </c>
      <c r="P314" s="232">
        <v>0</v>
      </c>
      <c r="Q314" s="232">
        <f>ROUND(E314*P314,2)</f>
        <v>0</v>
      </c>
      <c r="R314" s="233"/>
      <c r="S314" s="233" t="s">
        <v>142</v>
      </c>
      <c r="T314" s="233" t="s">
        <v>142</v>
      </c>
      <c r="U314" s="233">
        <v>0.28000000000000003</v>
      </c>
      <c r="V314" s="233">
        <f>ROUND(E314*U314,2)</f>
        <v>4.4400000000000004</v>
      </c>
      <c r="W314" s="233"/>
      <c r="X314" s="233" t="s">
        <v>143</v>
      </c>
      <c r="Y314" s="233" t="s">
        <v>144</v>
      </c>
      <c r="Z314" s="212"/>
      <c r="AA314" s="212"/>
      <c r="AB314" s="212"/>
      <c r="AC314" s="212"/>
      <c r="AD314" s="212"/>
      <c r="AE314" s="212"/>
      <c r="AF314" s="212"/>
      <c r="AG314" s="212" t="s">
        <v>145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ht="21" outlineLevel="2" x14ac:dyDescent="0.3">
      <c r="A315" s="229"/>
      <c r="B315" s="230"/>
      <c r="C315" s="271" t="s">
        <v>489</v>
      </c>
      <c r="D315" s="263"/>
      <c r="E315" s="263"/>
      <c r="F315" s="263"/>
      <c r="G315" s="263"/>
      <c r="H315" s="233"/>
      <c r="I315" s="233"/>
      <c r="J315" s="233"/>
      <c r="K315" s="233"/>
      <c r="L315" s="233"/>
      <c r="M315" s="233"/>
      <c r="N315" s="232"/>
      <c r="O315" s="232"/>
      <c r="P315" s="232"/>
      <c r="Q315" s="232"/>
      <c r="R315" s="233"/>
      <c r="S315" s="233"/>
      <c r="T315" s="233"/>
      <c r="U315" s="233"/>
      <c r="V315" s="233"/>
      <c r="W315" s="233"/>
      <c r="X315" s="233"/>
      <c r="Y315" s="233"/>
      <c r="Z315" s="212"/>
      <c r="AA315" s="212"/>
      <c r="AB315" s="212"/>
      <c r="AC315" s="212"/>
      <c r="AD315" s="212"/>
      <c r="AE315" s="212"/>
      <c r="AF315" s="212"/>
      <c r="AG315" s="212" t="s">
        <v>211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65" t="str">
        <f>C315</f>
        <v>Očištění povrchu stěny od prachu, nařezání izolačních desek na požadovaný rozměr, nanesení lepicího tmelu, osazení desek.</v>
      </c>
      <c r="BB315" s="212"/>
      <c r="BC315" s="212"/>
      <c r="BD315" s="212"/>
      <c r="BE315" s="212"/>
      <c r="BF315" s="212"/>
      <c r="BG315" s="212"/>
      <c r="BH315" s="212"/>
    </row>
    <row r="316" spans="1:60" outlineLevel="2" x14ac:dyDescent="0.3">
      <c r="A316" s="229"/>
      <c r="B316" s="230"/>
      <c r="C316" s="270" t="s">
        <v>219</v>
      </c>
      <c r="D316" s="235"/>
      <c r="E316" s="236">
        <v>4.0999999999999996</v>
      </c>
      <c r="F316" s="233"/>
      <c r="G316" s="233"/>
      <c r="H316" s="233"/>
      <c r="I316" s="233"/>
      <c r="J316" s="233"/>
      <c r="K316" s="233"/>
      <c r="L316" s="233"/>
      <c r="M316" s="233"/>
      <c r="N316" s="232"/>
      <c r="O316" s="232"/>
      <c r="P316" s="232"/>
      <c r="Q316" s="232"/>
      <c r="R316" s="233"/>
      <c r="S316" s="233"/>
      <c r="T316" s="233"/>
      <c r="U316" s="233"/>
      <c r="V316" s="233"/>
      <c r="W316" s="233"/>
      <c r="X316" s="233"/>
      <c r="Y316" s="233"/>
      <c r="Z316" s="212"/>
      <c r="AA316" s="212"/>
      <c r="AB316" s="212"/>
      <c r="AC316" s="212"/>
      <c r="AD316" s="212"/>
      <c r="AE316" s="212"/>
      <c r="AF316" s="212"/>
      <c r="AG316" s="212" t="s">
        <v>152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3" x14ac:dyDescent="0.3">
      <c r="A317" s="229"/>
      <c r="B317" s="230"/>
      <c r="C317" s="272" t="s">
        <v>220</v>
      </c>
      <c r="D317" s="240"/>
      <c r="E317" s="241">
        <v>4.0999999999999996</v>
      </c>
      <c r="F317" s="233"/>
      <c r="G317" s="233"/>
      <c r="H317" s="233"/>
      <c r="I317" s="233"/>
      <c r="J317" s="233"/>
      <c r="K317" s="233"/>
      <c r="L317" s="233"/>
      <c r="M317" s="233"/>
      <c r="N317" s="232"/>
      <c r="O317" s="232"/>
      <c r="P317" s="232"/>
      <c r="Q317" s="232"/>
      <c r="R317" s="233"/>
      <c r="S317" s="233"/>
      <c r="T317" s="233"/>
      <c r="U317" s="233"/>
      <c r="V317" s="233"/>
      <c r="W317" s="233"/>
      <c r="X317" s="233"/>
      <c r="Y317" s="233"/>
      <c r="Z317" s="212"/>
      <c r="AA317" s="212"/>
      <c r="AB317" s="212"/>
      <c r="AC317" s="212"/>
      <c r="AD317" s="212"/>
      <c r="AE317" s="212"/>
      <c r="AF317" s="212"/>
      <c r="AG317" s="212" t="s">
        <v>152</v>
      </c>
      <c r="AH317" s="212">
        <v>1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3" x14ac:dyDescent="0.3">
      <c r="A318" s="229"/>
      <c r="B318" s="230"/>
      <c r="C318" s="270" t="s">
        <v>416</v>
      </c>
      <c r="D318" s="235"/>
      <c r="E318" s="236">
        <v>11.76</v>
      </c>
      <c r="F318" s="233"/>
      <c r="G318" s="233"/>
      <c r="H318" s="233"/>
      <c r="I318" s="233"/>
      <c r="J318" s="233"/>
      <c r="K318" s="233"/>
      <c r="L318" s="233"/>
      <c r="M318" s="233"/>
      <c r="N318" s="232"/>
      <c r="O318" s="232"/>
      <c r="P318" s="232"/>
      <c r="Q318" s="232"/>
      <c r="R318" s="233"/>
      <c r="S318" s="233"/>
      <c r="T318" s="233"/>
      <c r="U318" s="233"/>
      <c r="V318" s="233"/>
      <c r="W318" s="233"/>
      <c r="X318" s="233"/>
      <c r="Y318" s="233"/>
      <c r="Z318" s="212"/>
      <c r="AA318" s="212"/>
      <c r="AB318" s="212"/>
      <c r="AC318" s="212"/>
      <c r="AD318" s="212"/>
      <c r="AE318" s="212"/>
      <c r="AF318" s="212"/>
      <c r="AG318" s="212" t="s">
        <v>152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3" x14ac:dyDescent="0.3">
      <c r="A319" s="229"/>
      <c r="B319" s="230"/>
      <c r="C319" s="272" t="s">
        <v>220</v>
      </c>
      <c r="D319" s="240"/>
      <c r="E319" s="241">
        <v>11.76</v>
      </c>
      <c r="F319" s="233"/>
      <c r="G319" s="233"/>
      <c r="H319" s="233"/>
      <c r="I319" s="233"/>
      <c r="J319" s="233"/>
      <c r="K319" s="233"/>
      <c r="L319" s="233"/>
      <c r="M319" s="233"/>
      <c r="N319" s="232"/>
      <c r="O319" s="232"/>
      <c r="P319" s="232"/>
      <c r="Q319" s="232"/>
      <c r="R319" s="233"/>
      <c r="S319" s="233"/>
      <c r="T319" s="233"/>
      <c r="U319" s="233"/>
      <c r="V319" s="233"/>
      <c r="W319" s="233"/>
      <c r="X319" s="233"/>
      <c r="Y319" s="233"/>
      <c r="Z319" s="212"/>
      <c r="AA319" s="212"/>
      <c r="AB319" s="212"/>
      <c r="AC319" s="212"/>
      <c r="AD319" s="212"/>
      <c r="AE319" s="212"/>
      <c r="AF319" s="212"/>
      <c r="AG319" s="212" t="s">
        <v>152</v>
      </c>
      <c r="AH319" s="212">
        <v>1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ht="20.6" outlineLevel="1" x14ac:dyDescent="0.3">
      <c r="A320" s="251">
        <v>102</v>
      </c>
      <c r="B320" s="252" t="s">
        <v>490</v>
      </c>
      <c r="C320" s="269" t="s">
        <v>491</v>
      </c>
      <c r="D320" s="253" t="s">
        <v>141</v>
      </c>
      <c r="E320" s="254">
        <v>4.0999999999999996</v>
      </c>
      <c r="F320" s="255"/>
      <c r="G320" s="256">
        <f>ROUND(E320*F320,2)</f>
        <v>0</v>
      </c>
      <c r="H320" s="234"/>
      <c r="I320" s="233">
        <f>ROUND(E320*H320,2)</f>
        <v>0</v>
      </c>
      <c r="J320" s="234"/>
      <c r="K320" s="233">
        <f>ROUND(E320*J320,2)</f>
        <v>0</v>
      </c>
      <c r="L320" s="233">
        <v>21</v>
      </c>
      <c r="M320" s="233">
        <f>G320*(1+L320/100)</f>
        <v>0</v>
      </c>
      <c r="N320" s="232">
        <v>3.3E-4</v>
      </c>
      <c r="O320" s="232">
        <f>ROUND(E320*N320,2)</f>
        <v>0</v>
      </c>
      <c r="P320" s="232">
        <v>0</v>
      </c>
      <c r="Q320" s="232">
        <f>ROUND(E320*P320,2)</f>
        <v>0</v>
      </c>
      <c r="R320" s="233"/>
      <c r="S320" s="233" t="s">
        <v>142</v>
      </c>
      <c r="T320" s="233" t="s">
        <v>142</v>
      </c>
      <c r="U320" s="233">
        <v>0.14000000000000001</v>
      </c>
      <c r="V320" s="233">
        <f>ROUND(E320*U320,2)</f>
        <v>0.56999999999999995</v>
      </c>
      <c r="W320" s="233"/>
      <c r="X320" s="233" t="s">
        <v>143</v>
      </c>
      <c r="Y320" s="233" t="s">
        <v>144</v>
      </c>
      <c r="Z320" s="212"/>
      <c r="AA320" s="212"/>
      <c r="AB320" s="212"/>
      <c r="AC320" s="212"/>
      <c r="AD320" s="212"/>
      <c r="AE320" s="212"/>
      <c r="AF320" s="212"/>
      <c r="AG320" s="212" t="s">
        <v>145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2" x14ac:dyDescent="0.3">
      <c r="A321" s="229"/>
      <c r="B321" s="230"/>
      <c r="C321" s="270" t="s">
        <v>219</v>
      </c>
      <c r="D321" s="235"/>
      <c r="E321" s="236">
        <v>4.0999999999999996</v>
      </c>
      <c r="F321" s="233"/>
      <c r="G321" s="233"/>
      <c r="H321" s="233"/>
      <c r="I321" s="233"/>
      <c r="J321" s="233"/>
      <c r="K321" s="233"/>
      <c r="L321" s="233"/>
      <c r="M321" s="233"/>
      <c r="N321" s="232"/>
      <c r="O321" s="232"/>
      <c r="P321" s="232"/>
      <c r="Q321" s="232"/>
      <c r="R321" s="233"/>
      <c r="S321" s="233"/>
      <c r="T321" s="233"/>
      <c r="U321" s="233"/>
      <c r="V321" s="233"/>
      <c r="W321" s="233"/>
      <c r="X321" s="233"/>
      <c r="Y321" s="233"/>
      <c r="Z321" s="212"/>
      <c r="AA321" s="212"/>
      <c r="AB321" s="212"/>
      <c r="AC321" s="212"/>
      <c r="AD321" s="212"/>
      <c r="AE321" s="212"/>
      <c r="AF321" s="212"/>
      <c r="AG321" s="212" t="s">
        <v>152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3" x14ac:dyDescent="0.3">
      <c r="A322" s="229"/>
      <c r="B322" s="230"/>
      <c r="C322" s="272" t="s">
        <v>220</v>
      </c>
      <c r="D322" s="240"/>
      <c r="E322" s="241">
        <v>4.0999999999999996</v>
      </c>
      <c r="F322" s="233"/>
      <c r="G322" s="233"/>
      <c r="H322" s="233"/>
      <c r="I322" s="233"/>
      <c r="J322" s="233"/>
      <c r="K322" s="233"/>
      <c r="L322" s="233"/>
      <c r="M322" s="233"/>
      <c r="N322" s="232"/>
      <c r="O322" s="232"/>
      <c r="P322" s="232"/>
      <c r="Q322" s="232"/>
      <c r="R322" s="233"/>
      <c r="S322" s="233"/>
      <c r="T322" s="233"/>
      <c r="U322" s="233"/>
      <c r="V322" s="233"/>
      <c r="W322" s="233"/>
      <c r="X322" s="233"/>
      <c r="Y322" s="233"/>
      <c r="Z322" s="212"/>
      <c r="AA322" s="212"/>
      <c r="AB322" s="212"/>
      <c r="AC322" s="212"/>
      <c r="AD322" s="212"/>
      <c r="AE322" s="212"/>
      <c r="AF322" s="212"/>
      <c r="AG322" s="212" t="s">
        <v>152</v>
      </c>
      <c r="AH322" s="212">
        <v>1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3">
      <c r="A323" s="251">
        <v>103</v>
      </c>
      <c r="B323" s="252" t="s">
        <v>492</v>
      </c>
      <c r="C323" s="269" t="s">
        <v>493</v>
      </c>
      <c r="D323" s="253" t="s">
        <v>141</v>
      </c>
      <c r="E323" s="254">
        <v>7.4</v>
      </c>
      <c r="F323" s="255"/>
      <c r="G323" s="256">
        <f>ROUND(E323*F323,2)</f>
        <v>0</v>
      </c>
      <c r="H323" s="234"/>
      <c r="I323" s="233">
        <f>ROUND(E323*H323,2)</f>
        <v>0</v>
      </c>
      <c r="J323" s="234"/>
      <c r="K323" s="233">
        <f>ROUND(E323*J323,2)</f>
        <v>0</v>
      </c>
      <c r="L323" s="233">
        <v>21</v>
      </c>
      <c r="M323" s="233">
        <f>G323*(1+L323/100)</f>
        <v>0</v>
      </c>
      <c r="N323" s="232">
        <v>1.6000000000000001E-4</v>
      </c>
      <c r="O323" s="232">
        <f>ROUND(E323*N323,2)</f>
        <v>0</v>
      </c>
      <c r="P323" s="232">
        <v>0</v>
      </c>
      <c r="Q323" s="232">
        <f>ROUND(E323*P323,2)</f>
        <v>0</v>
      </c>
      <c r="R323" s="233"/>
      <c r="S323" s="233" t="s">
        <v>142</v>
      </c>
      <c r="T323" s="233" t="s">
        <v>142</v>
      </c>
      <c r="U323" s="233">
        <v>0.12</v>
      </c>
      <c r="V323" s="233">
        <f>ROUND(E323*U323,2)</f>
        <v>0.89</v>
      </c>
      <c r="W323" s="233"/>
      <c r="X323" s="233" t="s">
        <v>143</v>
      </c>
      <c r="Y323" s="233" t="s">
        <v>144</v>
      </c>
      <c r="Z323" s="212"/>
      <c r="AA323" s="212"/>
      <c r="AB323" s="212"/>
      <c r="AC323" s="212"/>
      <c r="AD323" s="212"/>
      <c r="AE323" s="212"/>
      <c r="AF323" s="212"/>
      <c r="AG323" s="212" t="s">
        <v>145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2" x14ac:dyDescent="0.3">
      <c r="A324" s="229"/>
      <c r="B324" s="230"/>
      <c r="C324" s="270" t="s">
        <v>494</v>
      </c>
      <c r="D324" s="235"/>
      <c r="E324" s="236">
        <v>4</v>
      </c>
      <c r="F324" s="233"/>
      <c r="G324" s="233"/>
      <c r="H324" s="233"/>
      <c r="I324" s="233"/>
      <c r="J324" s="233"/>
      <c r="K324" s="233"/>
      <c r="L324" s="233"/>
      <c r="M324" s="233"/>
      <c r="N324" s="232"/>
      <c r="O324" s="232"/>
      <c r="P324" s="232"/>
      <c r="Q324" s="232"/>
      <c r="R324" s="233"/>
      <c r="S324" s="233"/>
      <c r="T324" s="233"/>
      <c r="U324" s="233"/>
      <c r="V324" s="233"/>
      <c r="W324" s="233"/>
      <c r="X324" s="233"/>
      <c r="Y324" s="233"/>
      <c r="Z324" s="212"/>
      <c r="AA324" s="212"/>
      <c r="AB324" s="212"/>
      <c r="AC324" s="212"/>
      <c r="AD324" s="212"/>
      <c r="AE324" s="212"/>
      <c r="AF324" s="212"/>
      <c r="AG324" s="212" t="s">
        <v>152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3" x14ac:dyDescent="0.3">
      <c r="A325" s="229"/>
      <c r="B325" s="230"/>
      <c r="C325" s="270" t="s">
        <v>495</v>
      </c>
      <c r="D325" s="235"/>
      <c r="E325" s="236">
        <v>3.4</v>
      </c>
      <c r="F325" s="233"/>
      <c r="G325" s="233"/>
      <c r="H325" s="233"/>
      <c r="I325" s="233"/>
      <c r="J325" s="233"/>
      <c r="K325" s="233"/>
      <c r="L325" s="233"/>
      <c r="M325" s="233"/>
      <c r="N325" s="232"/>
      <c r="O325" s="232"/>
      <c r="P325" s="232"/>
      <c r="Q325" s="232"/>
      <c r="R325" s="233"/>
      <c r="S325" s="233"/>
      <c r="T325" s="233"/>
      <c r="U325" s="233"/>
      <c r="V325" s="233"/>
      <c r="W325" s="233"/>
      <c r="X325" s="233"/>
      <c r="Y325" s="233"/>
      <c r="Z325" s="212"/>
      <c r="AA325" s="212"/>
      <c r="AB325" s="212"/>
      <c r="AC325" s="212"/>
      <c r="AD325" s="212"/>
      <c r="AE325" s="212"/>
      <c r="AF325" s="212"/>
      <c r="AG325" s="212" t="s">
        <v>152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3" x14ac:dyDescent="0.3">
      <c r="A326" s="229"/>
      <c r="B326" s="230"/>
      <c r="C326" s="272" t="s">
        <v>220</v>
      </c>
      <c r="D326" s="240"/>
      <c r="E326" s="241">
        <v>7.4</v>
      </c>
      <c r="F326" s="233"/>
      <c r="G326" s="233"/>
      <c r="H326" s="233"/>
      <c r="I326" s="233"/>
      <c r="J326" s="233"/>
      <c r="K326" s="233"/>
      <c r="L326" s="233"/>
      <c r="M326" s="233"/>
      <c r="N326" s="232"/>
      <c r="O326" s="232"/>
      <c r="P326" s="232"/>
      <c r="Q326" s="232"/>
      <c r="R326" s="233"/>
      <c r="S326" s="233"/>
      <c r="T326" s="233"/>
      <c r="U326" s="233"/>
      <c r="V326" s="233"/>
      <c r="W326" s="233"/>
      <c r="X326" s="233"/>
      <c r="Y326" s="233"/>
      <c r="Z326" s="212"/>
      <c r="AA326" s="212"/>
      <c r="AB326" s="212"/>
      <c r="AC326" s="212"/>
      <c r="AD326" s="212"/>
      <c r="AE326" s="212"/>
      <c r="AF326" s="212"/>
      <c r="AG326" s="212" t="s">
        <v>152</v>
      </c>
      <c r="AH326" s="212">
        <v>1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ht="20.6" outlineLevel="1" x14ac:dyDescent="0.3">
      <c r="A327" s="251">
        <v>104</v>
      </c>
      <c r="B327" s="252" t="s">
        <v>496</v>
      </c>
      <c r="C327" s="269" t="s">
        <v>497</v>
      </c>
      <c r="D327" s="253" t="s">
        <v>141</v>
      </c>
      <c r="E327" s="254">
        <v>3.4</v>
      </c>
      <c r="F327" s="255"/>
      <c r="G327" s="256">
        <f>ROUND(E327*F327,2)</f>
        <v>0</v>
      </c>
      <c r="H327" s="234"/>
      <c r="I327" s="233">
        <f>ROUND(E327*H327,2)</f>
        <v>0</v>
      </c>
      <c r="J327" s="234"/>
      <c r="K327" s="233">
        <f>ROUND(E327*J327,2)</f>
        <v>0</v>
      </c>
      <c r="L327" s="233">
        <v>21</v>
      </c>
      <c r="M327" s="233">
        <f>G327*(1+L327/100)</f>
        <v>0</v>
      </c>
      <c r="N327" s="232">
        <v>0</v>
      </c>
      <c r="O327" s="232">
        <f>ROUND(E327*N327,2)</f>
        <v>0</v>
      </c>
      <c r="P327" s="232">
        <v>0</v>
      </c>
      <c r="Q327" s="232">
        <f>ROUND(E327*P327,2)</f>
        <v>0</v>
      </c>
      <c r="R327" s="233"/>
      <c r="S327" s="233" t="s">
        <v>142</v>
      </c>
      <c r="T327" s="233" t="s">
        <v>142</v>
      </c>
      <c r="U327" s="233">
        <v>0.28000000000000003</v>
      </c>
      <c r="V327" s="233">
        <f>ROUND(E327*U327,2)</f>
        <v>0.95</v>
      </c>
      <c r="W327" s="233"/>
      <c r="X327" s="233" t="s">
        <v>143</v>
      </c>
      <c r="Y327" s="233" t="s">
        <v>144</v>
      </c>
      <c r="Z327" s="212"/>
      <c r="AA327" s="212"/>
      <c r="AB327" s="212"/>
      <c r="AC327" s="212"/>
      <c r="AD327" s="212"/>
      <c r="AE327" s="212"/>
      <c r="AF327" s="212"/>
      <c r="AG327" s="212" t="s">
        <v>145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2" x14ac:dyDescent="0.3">
      <c r="A328" s="229"/>
      <c r="B328" s="230"/>
      <c r="C328" s="270" t="s">
        <v>441</v>
      </c>
      <c r="D328" s="235"/>
      <c r="E328" s="236">
        <v>3.4</v>
      </c>
      <c r="F328" s="233"/>
      <c r="G328" s="233"/>
      <c r="H328" s="233"/>
      <c r="I328" s="233"/>
      <c r="J328" s="233"/>
      <c r="K328" s="233"/>
      <c r="L328" s="233"/>
      <c r="M328" s="233"/>
      <c r="N328" s="232"/>
      <c r="O328" s="232"/>
      <c r="P328" s="232"/>
      <c r="Q328" s="232"/>
      <c r="R328" s="233"/>
      <c r="S328" s="233"/>
      <c r="T328" s="233"/>
      <c r="U328" s="233"/>
      <c r="V328" s="233"/>
      <c r="W328" s="233"/>
      <c r="X328" s="233"/>
      <c r="Y328" s="233"/>
      <c r="Z328" s="212"/>
      <c r="AA328" s="212"/>
      <c r="AB328" s="212"/>
      <c r="AC328" s="212"/>
      <c r="AD328" s="212"/>
      <c r="AE328" s="212"/>
      <c r="AF328" s="212"/>
      <c r="AG328" s="212" t="s">
        <v>152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ht="20.6" outlineLevel="1" x14ac:dyDescent="0.3">
      <c r="A329" s="251">
        <v>105</v>
      </c>
      <c r="B329" s="252" t="s">
        <v>498</v>
      </c>
      <c r="C329" s="269" t="s">
        <v>499</v>
      </c>
      <c r="D329" s="253" t="s">
        <v>141</v>
      </c>
      <c r="E329" s="254">
        <v>3.4</v>
      </c>
      <c r="F329" s="255"/>
      <c r="G329" s="256">
        <f>ROUND(E329*F329,2)</f>
        <v>0</v>
      </c>
      <c r="H329" s="234"/>
      <c r="I329" s="233">
        <f>ROUND(E329*H329,2)</f>
        <v>0</v>
      </c>
      <c r="J329" s="234"/>
      <c r="K329" s="233">
        <f>ROUND(E329*J329,2)</f>
        <v>0</v>
      </c>
      <c r="L329" s="233">
        <v>21</v>
      </c>
      <c r="M329" s="233">
        <f>G329*(1+L329/100)</f>
        <v>0</v>
      </c>
      <c r="N329" s="232">
        <v>1.6000000000000001E-4</v>
      </c>
      <c r="O329" s="232">
        <f>ROUND(E329*N329,2)</f>
        <v>0</v>
      </c>
      <c r="P329" s="232">
        <v>0</v>
      </c>
      <c r="Q329" s="232">
        <f>ROUND(E329*P329,2)</f>
        <v>0</v>
      </c>
      <c r="R329" s="233"/>
      <c r="S329" s="233" t="s">
        <v>142</v>
      </c>
      <c r="T329" s="233" t="s">
        <v>142</v>
      </c>
      <c r="U329" s="233">
        <v>0.21</v>
      </c>
      <c r="V329" s="233">
        <f>ROUND(E329*U329,2)</f>
        <v>0.71</v>
      </c>
      <c r="W329" s="233"/>
      <c r="X329" s="233" t="s">
        <v>143</v>
      </c>
      <c r="Y329" s="233" t="s">
        <v>144</v>
      </c>
      <c r="Z329" s="212"/>
      <c r="AA329" s="212"/>
      <c r="AB329" s="212"/>
      <c r="AC329" s="212"/>
      <c r="AD329" s="212"/>
      <c r="AE329" s="212"/>
      <c r="AF329" s="212"/>
      <c r="AG329" s="212" t="s">
        <v>145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2" x14ac:dyDescent="0.3">
      <c r="A330" s="229"/>
      <c r="B330" s="230"/>
      <c r="C330" s="270" t="s">
        <v>441</v>
      </c>
      <c r="D330" s="235"/>
      <c r="E330" s="236">
        <v>3.4</v>
      </c>
      <c r="F330" s="233"/>
      <c r="G330" s="233"/>
      <c r="H330" s="233"/>
      <c r="I330" s="233"/>
      <c r="J330" s="233"/>
      <c r="K330" s="233"/>
      <c r="L330" s="233"/>
      <c r="M330" s="233"/>
      <c r="N330" s="232"/>
      <c r="O330" s="232"/>
      <c r="P330" s="232"/>
      <c r="Q330" s="232"/>
      <c r="R330" s="233"/>
      <c r="S330" s="233"/>
      <c r="T330" s="233"/>
      <c r="U330" s="233"/>
      <c r="V330" s="233"/>
      <c r="W330" s="233"/>
      <c r="X330" s="233"/>
      <c r="Y330" s="233"/>
      <c r="Z330" s="212"/>
      <c r="AA330" s="212"/>
      <c r="AB330" s="212"/>
      <c r="AC330" s="212"/>
      <c r="AD330" s="212"/>
      <c r="AE330" s="212"/>
      <c r="AF330" s="212"/>
      <c r="AG330" s="212" t="s">
        <v>152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3">
      <c r="A331" s="251">
        <v>106</v>
      </c>
      <c r="B331" s="252" t="s">
        <v>500</v>
      </c>
      <c r="C331" s="269" t="s">
        <v>501</v>
      </c>
      <c r="D331" s="253" t="s">
        <v>141</v>
      </c>
      <c r="E331" s="254">
        <v>11.995200000000001</v>
      </c>
      <c r="F331" s="255"/>
      <c r="G331" s="256">
        <f>ROUND(E331*F331,2)</f>
        <v>0</v>
      </c>
      <c r="H331" s="234"/>
      <c r="I331" s="233">
        <f>ROUND(E331*H331,2)</f>
        <v>0</v>
      </c>
      <c r="J331" s="234"/>
      <c r="K331" s="233">
        <f>ROUND(E331*J331,2)</f>
        <v>0</v>
      </c>
      <c r="L331" s="233">
        <v>21</v>
      </c>
      <c r="M331" s="233">
        <f>G331*(1+L331/100)</f>
        <v>0</v>
      </c>
      <c r="N331" s="232">
        <v>3.5000000000000001E-3</v>
      </c>
      <c r="O331" s="232">
        <f>ROUND(E331*N331,2)</f>
        <v>0.04</v>
      </c>
      <c r="P331" s="232">
        <v>0</v>
      </c>
      <c r="Q331" s="232">
        <f>ROUND(E331*P331,2)</f>
        <v>0</v>
      </c>
      <c r="R331" s="233" t="s">
        <v>223</v>
      </c>
      <c r="S331" s="233" t="s">
        <v>142</v>
      </c>
      <c r="T331" s="233" t="s">
        <v>142</v>
      </c>
      <c r="U331" s="233">
        <v>0</v>
      </c>
      <c r="V331" s="233">
        <f>ROUND(E331*U331,2)</f>
        <v>0</v>
      </c>
      <c r="W331" s="233"/>
      <c r="X331" s="233" t="s">
        <v>224</v>
      </c>
      <c r="Y331" s="233" t="s">
        <v>144</v>
      </c>
      <c r="Z331" s="212"/>
      <c r="AA331" s="212"/>
      <c r="AB331" s="212"/>
      <c r="AC331" s="212"/>
      <c r="AD331" s="212"/>
      <c r="AE331" s="212"/>
      <c r="AF331" s="212"/>
      <c r="AG331" s="212" t="s">
        <v>225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2" x14ac:dyDescent="0.3">
      <c r="A332" s="229"/>
      <c r="B332" s="230"/>
      <c r="C332" s="270" t="s">
        <v>502</v>
      </c>
      <c r="D332" s="235"/>
      <c r="E332" s="236">
        <v>11.995200000000001</v>
      </c>
      <c r="F332" s="233"/>
      <c r="G332" s="233"/>
      <c r="H332" s="233"/>
      <c r="I332" s="233"/>
      <c r="J332" s="233"/>
      <c r="K332" s="233"/>
      <c r="L332" s="233"/>
      <c r="M332" s="233"/>
      <c r="N332" s="232"/>
      <c r="O332" s="232"/>
      <c r="P332" s="232"/>
      <c r="Q332" s="232"/>
      <c r="R332" s="233"/>
      <c r="S332" s="233"/>
      <c r="T332" s="233"/>
      <c r="U332" s="233"/>
      <c r="V332" s="233"/>
      <c r="W332" s="233"/>
      <c r="X332" s="233"/>
      <c r="Y332" s="233"/>
      <c r="Z332" s="212"/>
      <c r="AA332" s="212"/>
      <c r="AB332" s="212"/>
      <c r="AC332" s="212"/>
      <c r="AD332" s="212"/>
      <c r="AE332" s="212"/>
      <c r="AF332" s="212"/>
      <c r="AG332" s="212" t="s">
        <v>152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3">
      <c r="A333" s="251">
        <v>107</v>
      </c>
      <c r="B333" s="252" t="s">
        <v>503</v>
      </c>
      <c r="C333" s="269" t="s">
        <v>504</v>
      </c>
      <c r="D333" s="253" t="s">
        <v>141</v>
      </c>
      <c r="E333" s="254">
        <v>7.548</v>
      </c>
      <c r="F333" s="255"/>
      <c r="G333" s="256">
        <f>ROUND(E333*F333,2)</f>
        <v>0</v>
      </c>
      <c r="H333" s="234"/>
      <c r="I333" s="233">
        <f>ROUND(E333*H333,2)</f>
        <v>0</v>
      </c>
      <c r="J333" s="234"/>
      <c r="K333" s="233">
        <f>ROUND(E333*J333,2)</f>
        <v>0</v>
      </c>
      <c r="L333" s="233">
        <v>21</v>
      </c>
      <c r="M333" s="233">
        <f>G333*(1+L333/100)</f>
        <v>0</v>
      </c>
      <c r="N333" s="232">
        <v>2.3999999999999998E-3</v>
      </c>
      <c r="O333" s="232">
        <f>ROUND(E333*N333,2)</f>
        <v>0.02</v>
      </c>
      <c r="P333" s="232">
        <v>0</v>
      </c>
      <c r="Q333" s="232">
        <f>ROUND(E333*P333,2)</f>
        <v>0</v>
      </c>
      <c r="R333" s="233" t="s">
        <v>223</v>
      </c>
      <c r="S333" s="233" t="s">
        <v>142</v>
      </c>
      <c r="T333" s="233" t="s">
        <v>142</v>
      </c>
      <c r="U333" s="233">
        <v>0</v>
      </c>
      <c r="V333" s="233">
        <f>ROUND(E333*U333,2)</f>
        <v>0</v>
      </c>
      <c r="W333" s="233"/>
      <c r="X333" s="233" t="s">
        <v>224</v>
      </c>
      <c r="Y333" s="233" t="s">
        <v>144</v>
      </c>
      <c r="Z333" s="212"/>
      <c r="AA333" s="212"/>
      <c r="AB333" s="212"/>
      <c r="AC333" s="212"/>
      <c r="AD333" s="212"/>
      <c r="AE333" s="212"/>
      <c r="AF333" s="212"/>
      <c r="AG333" s="212" t="s">
        <v>225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2" x14ac:dyDescent="0.3">
      <c r="A334" s="229"/>
      <c r="B334" s="230"/>
      <c r="C334" s="270" t="s">
        <v>505</v>
      </c>
      <c r="D334" s="235"/>
      <c r="E334" s="236">
        <v>7.548</v>
      </c>
      <c r="F334" s="233"/>
      <c r="G334" s="233"/>
      <c r="H334" s="233"/>
      <c r="I334" s="233"/>
      <c r="J334" s="233"/>
      <c r="K334" s="233"/>
      <c r="L334" s="233"/>
      <c r="M334" s="233"/>
      <c r="N334" s="232"/>
      <c r="O334" s="232"/>
      <c r="P334" s="232"/>
      <c r="Q334" s="232"/>
      <c r="R334" s="233"/>
      <c r="S334" s="233"/>
      <c r="T334" s="233"/>
      <c r="U334" s="233"/>
      <c r="V334" s="233"/>
      <c r="W334" s="233"/>
      <c r="X334" s="233"/>
      <c r="Y334" s="233"/>
      <c r="Z334" s="212"/>
      <c r="AA334" s="212"/>
      <c r="AB334" s="212"/>
      <c r="AC334" s="212"/>
      <c r="AD334" s="212"/>
      <c r="AE334" s="212"/>
      <c r="AF334" s="212"/>
      <c r="AG334" s="212" t="s">
        <v>152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3">
      <c r="A335" s="251">
        <v>108</v>
      </c>
      <c r="B335" s="252" t="s">
        <v>506</v>
      </c>
      <c r="C335" s="269" t="s">
        <v>507</v>
      </c>
      <c r="D335" s="253" t="s">
        <v>150</v>
      </c>
      <c r="E335" s="254">
        <v>0.2601</v>
      </c>
      <c r="F335" s="255"/>
      <c r="G335" s="256">
        <f>ROUND(E335*F335,2)</f>
        <v>0</v>
      </c>
      <c r="H335" s="234"/>
      <c r="I335" s="233">
        <f>ROUND(E335*H335,2)</f>
        <v>0</v>
      </c>
      <c r="J335" s="234"/>
      <c r="K335" s="233">
        <f>ROUND(E335*J335,2)</f>
        <v>0</v>
      </c>
      <c r="L335" s="233">
        <v>21</v>
      </c>
      <c r="M335" s="233">
        <f>G335*(1+L335/100)</f>
        <v>0</v>
      </c>
      <c r="N335" s="232">
        <v>2.5000000000000001E-2</v>
      </c>
      <c r="O335" s="232">
        <f>ROUND(E335*N335,2)</f>
        <v>0.01</v>
      </c>
      <c r="P335" s="232">
        <v>0</v>
      </c>
      <c r="Q335" s="232">
        <f>ROUND(E335*P335,2)</f>
        <v>0</v>
      </c>
      <c r="R335" s="233"/>
      <c r="S335" s="233" t="s">
        <v>229</v>
      </c>
      <c r="T335" s="233" t="s">
        <v>142</v>
      </c>
      <c r="U335" s="233">
        <v>0</v>
      </c>
      <c r="V335" s="233">
        <f>ROUND(E335*U335,2)</f>
        <v>0</v>
      </c>
      <c r="W335" s="233"/>
      <c r="X335" s="233" t="s">
        <v>224</v>
      </c>
      <c r="Y335" s="233" t="s">
        <v>144</v>
      </c>
      <c r="Z335" s="212"/>
      <c r="AA335" s="212"/>
      <c r="AB335" s="212"/>
      <c r="AC335" s="212"/>
      <c r="AD335" s="212"/>
      <c r="AE335" s="212"/>
      <c r="AF335" s="212"/>
      <c r="AG335" s="212" t="s">
        <v>225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2" x14ac:dyDescent="0.3">
      <c r="A336" s="229"/>
      <c r="B336" s="230"/>
      <c r="C336" s="270" t="s">
        <v>508</v>
      </c>
      <c r="D336" s="235"/>
      <c r="E336" s="236">
        <v>0.2601</v>
      </c>
      <c r="F336" s="233"/>
      <c r="G336" s="233"/>
      <c r="H336" s="233"/>
      <c r="I336" s="233"/>
      <c r="J336" s="233"/>
      <c r="K336" s="233"/>
      <c r="L336" s="233"/>
      <c r="M336" s="233"/>
      <c r="N336" s="232"/>
      <c r="O336" s="232"/>
      <c r="P336" s="232"/>
      <c r="Q336" s="232"/>
      <c r="R336" s="233"/>
      <c r="S336" s="233"/>
      <c r="T336" s="233"/>
      <c r="U336" s="233"/>
      <c r="V336" s="233"/>
      <c r="W336" s="233"/>
      <c r="X336" s="233"/>
      <c r="Y336" s="233"/>
      <c r="Z336" s="212"/>
      <c r="AA336" s="212"/>
      <c r="AB336" s="212"/>
      <c r="AC336" s="212"/>
      <c r="AD336" s="212"/>
      <c r="AE336" s="212"/>
      <c r="AF336" s="212"/>
      <c r="AG336" s="212" t="s">
        <v>152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3">
      <c r="A337" s="251">
        <v>109</v>
      </c>
      <c r="B337" s="252" t="s">
        <v>509</v>
      </c>
      <c r="C337" s="269" t="s">
        <v>510</v>
      </c>
      <c r="D337" s="253" t="s">
        <v>141</v>
      </c>
      <c r="E337" s="254">
        <v>3.468</v>
      </c>
      <c r="F337" s="255"/>
      <c r="G337" s="256">
        <f>ROUND(E337*F337,2)</f>
        <v>0</v>
      </c>
      <c r="H337" s="234"/>
      <c r="I337" s="233">
        <f>ROUND(E337*H337,2)</f>
        <v>0</v>
      </c>
      <c r="J337" s="234"/>
      <c r="K337" s="233">
        <f>ROUND(E337*J337,2)</f>
        <v>0</v>
      </c>
      <c r="L337" s="233">
        <v>21</v>
      </c>
      <c r="M337" s="233">
        <f>G337*(1+L337/100)</f>
        <v>0</v>
      </c>
      <c r="N337" s="232">
        <v>3.0000000000000001E-3</v>
      </c>
      <c r="O337" s="232">
        <f>ROUND(E337*N337,2)</f>
        <v>0.01</v>
      </c>
      <c r="P337" s="232">
        <v>0</v>
      </c>
      <c r="Q337" s="232">
        <f>ROUND(E337*P337,2)</f>
        <v>0</v>
      </c>
      <c r="R337" s="233" t="s">
        <v>223</v>
      </c>
      <c r="S337" s="233" t="s">
        <v>142</v>
      </c>
      <c r="T337" s="233" t="s">
        <v>142</v>
      </c>
      <c r="U337" s="233">
        <v>0</v>
      </c>
      <c r="V337" s="233">
        <f>ROUND(E337*U337,2)</f>
        <v>0</v>
      </c>
      <c r="W337" s="233"/>
      <c r="X337" s="233" t="s">
        <v>224</v>
      </c>
      <c r="Y337" s="233" t="s">
        <v>144</v>
      </c>
      <c r="Z337" s="212"/>
      <c r="AA337" s="212"/>
      <c r="AB337" s="212"/>
      <c r="AC337" s="212"/>
      <c r="AD337" s="212"/>
      <c r="AE337" s="212"/>
      <c r="AF337" s="212"/>
      <c r="AG337" s="212" t="s">
        <v>225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2" x14ac:dyDescent="0.3">
      <c r="A338" s="229"/>
      <c r="B338" s="230"/>
      <c r="C338" s="270" t="s">
        <v>511</v>
      </c>
      <c r="D338" s="235"/>
      <c r="E338" s="236">
        <v>3.468</v>
      </c>
      <c r="F338" s="233"/>
      <c r="G338" s="233"/>
      <c r="H338" s="233"/>
      <c r="I338" s="233"/>
      <c r="J338" s="233"/>
      <c r="K338" s="233"/>
      <c r="L338" s="233"/>
      <c r="M338" s="233"/>
      <c r="N338" s="232"/>
      <c r="O338" s="232"/>
      <c r="P338" s="232"/>
      <c r="Q338" s="232"/>
      <c r="R338" s="233"/>
      <c r="S338" s="233"/>
      <c r="T338" s="233"/>
      <c r="U338" s="233"/>
      <c r="V338" s="233"/>
      <c r="W338" s="233"/>
      <c r="X338" s="233"/>
      <c r="Y338" s="233"/>
      <c r="Z338" s="212"/>
      <c r="AA338" s="212"/>
      <c r="AB338" s="212"/>
      <c r="AC338" s="212"/>
      <c r="AD338" s="212"/>
      <c r="AE338" s="212"/>
      <c r="AF338" s="212"/>
      <c r="AG338" s="212" t="s">
        <v>152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3">
      <c r="A339" s="251">
        <v>110</v>
      </c>
      <c r="B339" s="252" t="s">
        <v>512</v>
      </c>
      <c r="C339" s="269" t="s">
        <v>513</v>
      </c>
      <c r="D339" s="253" t="s">
        <v>141</v>
      </c>
      <c r="E339" s="254">
        <v>4.1820000000000004</v>
      </c>
      <c r="F339" s="255"/>
      <c r="G339" s="256">
        <f>ROUND(E339*F339,2)</f>
        <v>0</v>
      </c>
      <c r="H339" s="234"/>
      <c r="I339" s="233">
        <f>ROUND(E339*H339,2)</f>
        <v>0</v>
      </c>
      <c r="J339" s="234"/>
      <c r="K339" s="233">
        <f>ROUND(E339*J339,2)</f>
        <v>0</v>
      </c>
      <c r="L339" s="233">
        <v>21</v>
      </c>
      <c r="M339" s="233">
        <f>G339*(1+L339/100)</f>
        <v>0</v>
      </c>
      <c r="N339" s="232">
        <v>3.0000000000000001E-3</v>
      </c>
      <c r="O339" s="232">
        <f>ROUND(E339*N339,2)</f>
        <v>0.01</v>
      </c>
      <c r="P339" s="232">
        <v>0</v>
      </c>
      <c r="Q339" s="232">
        <f>ROUND(E339*P339,2)</f>
        <v>0</v>
      </c>
      <c r="R339" s="233" t="s">
        <v>223</v>
      </c>
      <c r="S339" s="233" t="s">
        <v>142</v>
      </c>
      <c r="T339" s="233" t="s">
        <v>142</v>
      </c>
      <c r="U339" s="233">
        <v>0</v>
      </c>
      <c r="V339" s="233">
        <f>ROUND(E339*U339,2)</f>
        <v>0</v>
      </c>
      <c r="W339" s="233"/>
      <c r="X339" s="233" t="s">
        <v>224</v>
      </c>
      <c r="Y339" s="233" t="s">
        <v>144</v>
      </c>
      <c r="Z339" s="212"/>
      <c r="AA339" s="212"/>
      <c r="AB339" s="212"/>
      <c r="AC339" s="212"/>
      <c r="AD339" s="212"/>
      <c r="AE339" s="212"/>
      <c r="AF339" s="212"/>
      <c r="AG339" s="212" t="s">
        <v>225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2" x14ac:dyDescent="0.3">
      <c r="A340" s="229"/>
      <c r="B340" s="230"/>
      <c r="C340" s="270" t="s">
        <v>514</v>
      </c>
      <c r="D340" s="235"/>
      <c r="E340" s="236">
        <v>4.1820000000000004</v>
      </c>
      <c r="F340" s="233"/>
      <c r="G340" s="233"/>
      <c r="H340" s="233"/>
      <c r="I340" s="233"/>
      <c r="J340" s="233"/>
      <c r="K340" s="233"/>
      <c r="L340" s="233"/>
      <c r="M340" s="233"/>
      <c r="N340" s="232"/>
      <c r="O340" s="232"/>
      <c r="P340" s="232"/>
      <c r="Q340" s="232"/>
      <c r="R340" s="233"/>
      <c r="S340" s="233"/>
      <c r="T340" s="233"/>
      <c r="U340" s="233"/>
      <c r="V340" s="233"/>
      <c r="W340" s="233"/>
      <c r="X340" s="233"/>
      <c r="Y340" s="233"/>
      <c r="Z340" s="212"/>
      <c r="AA340" s="212"/>
      <c r="AB340" s="212"/>
      <c r="AC340" s="212"/>
      <c r="AD340" s="212"/>
      <c r="AE340" s="212"/>
      <c r="AF340" s="212"/>
      <c r="AG340" s="212" t="s">
        <v>152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3">
      <c r="A341" s="257">
        <v>111</v>
      </c>
      <c r="B341" s="258" t="s">
        <v>515</v>
      </c>
      <c r="C341" s="268" t="s">
        <v>516</v>
      </c>
      <c r="D341" s="259" t="s">
        <v>189</v>
      </c>
      <c r="E341" s="260">
        <v>0.14021</v>
      </c>
      <c r="F341" s="261"/>
      <c r="G341" s="262">
        <f>ROUND(E341*F341,2)</f>
        <v>0</v>
      </c>
      <c r="H341" s="234"/>
      <c r="I341" s="233">
        <f>ROUND(E341*H341,2)</f>
        <v>0</v>
      </c>
      <c r="J341" s="234"/>
      <c r="K341" s="233">
        <f>ROUND(E341*J341,2)</f>
        <v>0</v>
      </c>
      <c r="L341" s="233">
        <v>21</v>
      </c>
      <c r="M341" s="233">
        <f>G341*(1+L341/100)</f>
        <v>0</v>
      </c>
      <c r="N341" s="232">
        <v>0</v>
      </c>
      <c r="O341" s="232">
        <f>ROUND(E341*N341,2)</f>
        <v>0</v>
      </c>
      <c r="P341" s="232">
        <v>0</v>
      </c>
      <c r="Q341" s="232">
        <f>ROUND(E341*P341,2)</f>
        <v>0</v>
      </c>
      <c r="R341" s="233"/>
      <c r="S341" s="233" t="s">
        <v>142</v>
      </c>
      <c r="T341" s="233" t="s">
        <v>142</v>
      </c>
      <c r="U341" s="233">
        <v>1.831</v>
      </c>
      <c r="V341" s="233">
        <f>ROUND(E341*U341,2)</f>
        <v>0.26</v>
      </c>
      <c r="W341" s="233"/>
      <c r="X341" s="233" t="s">
        <v>406</v>
      </c>
      <c r="Y341" s="233" t="s">
        <v>144</v>
      </c>
      <c r="Z341" s="212"/>
      <c r="AA341" s="212"/>
      <c r="AB341" s="212"/>
      <c r="AC341" s="212"/>
      <c r="AD341" s="212"/>
      <c r="AE341" s="212"/>
      <c r="AF341" s="212"/>
      <c r="AG341" s="212" t="s">
        <v>407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x14ac:dyDescent="0.3">
      <c r="A342" s="244" t="s">
        <v>137</v>
      </c>
      <c r="B342" s="245" t="s">
        <v>90</v>
      </c>
      <c r="C342" s="267" t="s">
        <v>91</v>
      </c>
      <c r="D342" s="246"/>
      <c r="E342" s="247"/>
      <c r="F342" s="248"/>
      <c r="G342" s="249">
        <f>SUMIF(AG343:AG351,"&lt;&gt;NOR",G343:G351)</f>
        <v>0</v>
      </c>
      <c r="H342" s="243"/>
      <c r="I342" s="243">
        <f>SUM(I343:I351)</f>
        <v>0</v>
      </c>
      <c r="J342" s="243"/>
      <c r="K342" s="243">
        <f>SUM(K343:K351)</f>
        <v>0</v>
      </c>
      <c r="L342" s="243"/>
      <c r="M342" s="243">
        <f>SUM(M343:M351)</f>
        <v>0</v>
      </c>
      <c r="N342" s="242"/>
      <c r="O342" s="242">
        <f>SUM(O343:O351)</f>
        <v>0.38</v>
      </c>
      <c r="P342" s="242"/>
      <c r="Q342" s="242">
        <f>SUM(Q343:Q351)</f>
        <v>0</v>
      </c>
      <c r="R342" s="243"/>
      <c r="S342" s="243"/>
      <c r="T342" s="243"/>
      <c r="U342" s="243"/>
      <c r="V342" s="243">
        <f>SUM(V343:V351)</f>
        <v>4.1100000000000003</v>
      </c>
      <c r="W342" s="243"/>
      <c r="X342" s="243"/>
      <c r="Y342" s="243"/>
      <c r="AG342" t="s">
        <v>138</v>
      </c>
    </row>
    <row r="343" spans="1:60" ht="20.6" outlineLevel="1" x14ac:dyDescent="0.3">
      <c r="A343" s="251">
        <v>112</v>
      </c>
      <c r="B343" s="252" t="s">
        <v>517</v>
      </c>
      <c r="C343" s="269" t="s">
        <v>518</v>
      </c>
      <c r="D343" s="253" t="s">
        <v>141</v>
      </c>
      <c r="E343" s="254">
        <v>4.9000000000000004</v>
      </c>
      <c r="F343" s="255"/>
      <c r="G343" s="256">
        <f>ROUND(E343*F343,2)</f>
        <v>0</v>
      </c>
      <c r="H343" s="234"/>
      <c r="I343" s="233">
        <f>ROUND(E343*H343,2)</f>
        <v>0</v>
      </c>
      <c r="J343" s="234"/>
      <c r="K343" s="233">
        <f>ROUND(E343*J343,2)</f>
        <v>0</v>
      </c>
      <c r="L343" s="233">
        <v>21</v>
      </c>
      <c r="M343" s="233">
        <f>G343*(1+L343/100)</f>
        <v>0</v>
      </c>
      <c r="N343" s="232">
        <v>0</v>
      </c>
      <c r="O343" s="232">
        <f>ROUND(E343*N343,2)</f>
        <v>0</v>
      </c>
      <c r="P343" s="232">
        <v>0</v>
      </c>
      <c r="Q343" s="232">
        <f>ROUND(E343*P343,2)</f>
        <v>0</v>
      </c>
      <c r="R343" s="233"/>
      <c r="S343" s="233" t="s">
        <v>142</v>
      </c>
      <c r="T343" s="233" t="s">
        <v>142</v>
      </c>
      <c r="U343" s="233">
        <v>0.34</v>
      </c>
      <c r="V343" s="233">
        <f>ROUND(E343*U343,2)</f>
        <v>1.67</v>
      </c>
      <c r="W343" s="233"/>
      <c r="X343" s="233" t="s">
        <v>143</v>
      </c>
      <c r="Y343" s="233" t="s">
        <v>144</v>
      </c>
      <c r="Z343" s="212"/>
      <c r="AA343" s="212"/>
      <c r="AB343" s="212"/>
      <c r="AC343" s="212"/>
      <c r="AD343" s="212"/>
      <c r="AE343" s="212"/>
      <c r="AF343" s="212"/>
      <c r="AG343" s="212" t="s">
        <v>145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2" x14ac:dyDescent="0.3">
      <c r="A344" s="229"/>
      <c r="B344" s="230"/>
      <c r="C344" s="270" t="s">
        <v>440</v>
      </c>
      <c r="D344" s="235"/>
      <c r="E344" s="236">
        <v>4.9000000000000004</v>
      </c>
      <c r="F344" s="233"/>
      <c r="G344" s="233"/>
      <c r="H344" s="233"/>
      <c r="I344" s="233"/>
      <c r="J344" s="233"/>
      <c r="K344" s="233"/>
      <c r="L344" s="233"/>
      <c r="M344" s="233"/>
      <c r="N344" s="232"/>
      <c r="O344" s="232"/>
      <c r="P344" s="232"/>
      <c r="Q344" s="232"/>
      <c r="R344" s="233"/>
      <c r="S344" s="233"/>
      <c r="T344" s="233"/>
      <c r="U344" s="233"/>
      <c r="V344" s="233"/>
      <c r="W344" s="233"/>
      <c r="X344" s="233"/>
      <c r="Y344" s="233"/>
      <c r="Z344" s="212"/>
      <c r="AA344" s="212"/>
      <c r="AB344" s="212"/>
      <c r="AC344" s="212"/>
      <c r="AD344" s="212"/>
      <c r="AE344" s="212"/>
      <c r="AF344" s="212"/>
      <c r="AG344" s="212" t="s">
        <v>152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3" x14ac:dyDescent="0.3">
      <c r="A345" s="229"/>
      <c r="B345" s="230"/>
      <c r="C345" s="272" t="s">
        <v>220</v>
      </c>
      <c r="D345" s="240"/>
      <c r="E345" s="241">
        <v>4.9000000000000004</v>
      </c>
      <c r="F345" s="233"/>
      <c r="G345" s="233"/>
      <c r="H345" s="233"/>
      <c r="I345" s="233"/>
      <c r="J345" s="233"/>
      <c r="K345" s="233"/>
      <c r="L345" s="233"/>
      <c r="M345" s="233"/>
      <c r="N345" s="232"/>
      <c r="O345" s="232"/>
      <c r="P345" s="232"/>
      <c r="Q345" s="232"/>
      <c r="R345" s="233"/>
      <c r="S345" s="233"/>
      <c r="T345" s="233"/>
      <c r="U345" s="233"/>
      <c r="V345" s="233"/>
      <c r="W345" s="233"/>
      <c r="X345" s="233"/>
      <c r="Y345" s="233"/>
      <c r="Z345" s="212"/>
      <c r="AA345" s="212"/>
      <c r="AB345" s="212"/>
      <c r="AC345" s="212"/>
      <c r="AD345" s="212"/>
      <c r="AE345" s="212"/>
      <c r="AF345" s="212"/>
      <c r="AG345" s="212" t="s">
        <v>152</v>
      </c>
      <c r="AH345" s="212">
        <v>1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ht="20.6" outlineLevel="1" x14ac:dyDescent="0.3">
      <c r="A346" s="251">
        <v>113</v>
      </c>
      <c r="B346" s="252" t="s">
        <v>519</v>
      </c>
      <c r="C346" s="269" t="s">
        <v>520</v>
      </c>
      <c r="D346" s="253" t="s">
        <v>141</v>
      </c>
      <c r="E346" s="254">
        <v>3.4</v>
      </c>
      <c r="F346" s="255"/>
      <c r="G346" s="256">
        <f>ROUND(E346*F346,2)</f>
        <v>0</v>
      </c>
      <c r="H346" s="234"/>
      <c r="I346" s="233">
        <f>ROUND(E346*H346,2)</f>
        <v>0</v>
      </c>
      <c r="J346" s="234"/>
      <c r="K346" s="233">
        <f>ROUND(E346*J346,2)</f>
        <v>0</v>
      </c>
      <c r="L346" s="233">
        <v>21</v>
      </c>
      <c r="M346" s="233">
        <f>G346*(1+L346/100)</f>
        <v>0</v>
      </c>
      <c r="N346" s="232">
        <v>2.0000000000000002E-5</v>
      </c>
      <c r="O346" s="232">
        <f>ROUND(E346*N346,2)</f>
        <v>0</v>
      </c>
      <c r="P346" s="232">
        <v>0</v>
      </c>
      <c r="Q346" s="232">
        <f>ROUND(E346*P346,2)</f>
        <v>0</v>
      </c>
      <c r="R346" s="233"/>
      <c r="S346" s="233" t="s">
        <v>142</v>
      </c>
      <c r="T346" s="233" t="s">
        <v>142</v>
      </c>
      <c r="U346" s="233">
        <v>0.52</v>
      </c>
      <c r="V346" s="233">
        <f>ROUND(E346*U346,2)</f>
        <v>1.77</v>
      </c>
      <c r="W346" s="233"/>
      <c r="X346" s="233" t="s">
        <v>143</v>
      </c>
      <c r="Y346" s="233" t="s">
        <v>144</v>
      </c>
      <c r="Z346" s="212"/>
      <c r="AA346" s="212"/>
      <c r="AB346" s="212"/>
      <c r="AC346" s="212"/>
      <c r="AD346" s="212"/>
      <c r="AE346" s="212"/>
      <c r="AF346" s="212"/>
      <c r="AG346" s="212" t="s">
        <v>145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2" x14ac:dyDescent="0.3">
      <c r="A347" s="229"/>
      <c r="B347" s="230"/>
      <c r="C347" s="270" t="s">
        <v>441</v>
      </c>
      <c r="D347" s="235"/>
      <c r="E347" s="236">
        <v>3.4</v>
      </c>
      <c r="F347" s="233"/>
      <c r="G347" s="233"/>
      <c r="H347" s="233"/>
      <c r="I347" s="233"/>
      <c r="J347" s="233"/>
      <c r="K347" s="233"/>
      <c r="L347" s="233"/>
      <c r="M347" s="233"/>
      <c r="N347" s="232"/>
      <c r="O347" s="232"/>
      <c r="P347" s="232"/>
      <c r="Q347" s="232"/>
      <c r="R347" s="233"/>
      <c r="S347" s="233"/>
      <c r="T347" s="233"/>
      <c r="U347" s="233"/>
      <c r="V347" s="233"/>
      <c r="W347" s="233"/>
      <c r="X347" s="233"/>
      <c r="Y347" s="233"/>
      <c r="Z347" s="212"/>
      <c r="AA347" s="212"/>
      <c r="AB347" s="212"/>
      <c r="AC347" s="212"/>
      <c r="AD347" s="212"/>
      <c r="AE347" s="212"/>
      <c r="AF347" s="212"/>
      <c r="AG347" s="212" t="s">
        <v>152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3">
      <c r="A348" s="251">
        <v>114</v>
      </c>
      <c r="B348" s="252" t="s">
        <v>521</v>
      </c>
      <c r="C348" s="269" t="s">
        <v>522</v>
      </c>
      <c r="D348" s="253" t="s">
        <v>141</v>
      </c>
      <c r="E348" s="254">
        <v>12.87</v>
      </c>
      <c r="F348" s="255"/>
      <c r="G348" s="256">
        <f>ROUND(E348*F348,2)</f>
        <v>0</v>
      </c>
      <c r="H348" s="234"/>
      <c r="I348" s="233">
        <f>ROUND(E348*H348,2)</f>
        <v>0</v>
      </c>
      <c r="J348" s="234"/>
      <c r="K348" s="233">
        <f>ROUND(E348*J348,2)</f>
        <v>0</v>
      </c>
      <c r="L348" s="233">
        <v>21</v>
      </c>
      <c r="M348" s="233">
        <f>G348*(1+L348/100)</f>
        <v>0</v>
      </c>
      <c r="N348" s="232">
        <v>2.9700000000000001E-2</v>
      </c>
      <c r="O348" s="232">
        <f>ROUND(E348*N348,2)</f>
        <v>0.38</v>
      </c>
      <c r="P348" s="232">
        <v>0</v>
      </c>
      <c r="Q348" s="232">
        <f>ROUND(E348*P348,2)</f>
        <v>0</v>
      </c>
      <c r="R348" s="233" t="s">
        <v>223</v>
      </c>
      <c r="S348" s="233" t="s">
        <v>142</v>
      </c>
      <c r="T348" s="233" t="s">
        <v>142</v>
      </c>
      <c r="U348" s="233">
        <v>0</v>
      </c>
      <c r="V348" s="233">
        <f>ROUND(E348*U348,2)</f>
        <v>0</v>
      </c>
      <c r="W348" s="233"/>
      <c r="X348" s="233" t="s">
        <v>224</v>
      </c>
      <c r="Y348" s="233" t="s">
        <v>144</v>
      </c>
      <c r="Z348" s="212"/>
      <c r="AA348" s="212"/>
      <c r="AB348" s="212"/>
      <c r="AC348" s="212"/>
      <c r="AD348" s="212"/>
      <c r="AE348" s="212"/>
      <c r="AF348" s="212"/>
      <c r="AG348" s="212" t="s">
        <v>225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2" x14ac:dyDescent="0.3">
      <c r="A349" s="229"/>
      <c r="B349" s="230"/>
      <c r="C349" s="270" t="s">
        <v>523</v>
      </c>
      <c r="D349" s="235"/>
      <c r="E349" s="236">
        <v>5.39</v>
      </c>
      <c r="F349" s="233"/>
      <c r="G349" s="233"/>
      <c r="H349" s="233"/>
      <c r="I349" s="233"/>
      <c r="J349" s="233"/>
      <c r="K349" s="233"/>
      <c r="L349" s="233"/>
      <c r="M349" s="233"/>
      <c r="N349" s="232"/>
      <c r="O349" s="232"/>
      <c r="P349" s="232"/>
      <c r="Q349" s="232"/>
      <c r="R349" s="233"/>
      <c r="S349" s="233"/>
      <c r="T349" s="233"/>
      <c r="U349" s="233"/>
      <c r="V349" s="233"/>
      <c r="W349" s="233"/>
      <c r="X349" s="233"/>
      <c r="Y349" s="233"/>
      <c r="Z349" s="212"/>
      <c r="AA349" s="212"/>
      <c r="AB349" s="212"/>
      <c r="AC349" s="212"/>
      <c r="AD349" s="212"/>
      <c r="AE349" s="212"/>
      <c r="AF349" s="212"/>
      <c r="AG349" s="212" t="s">
        <v>152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3" x14ac:dyDescent="0.3">
      <c r="A350" s="229"/>
      <c r="B350" s="230"/>
      <c r="C350" s="270" t="s">
        <v>524</v>
      </c>
      <c r="D350" s="235"/>
      <c r="E350" s="236">
        <v>7.48</v>
      </c>
      <c r="F350" s="233"/>
      <c r="G350" s="233"/>
      <c r="H350" s="233"/>
      <c r="I350" s="233"/>
      <c r="J350" s="233"/>
      <c r="K350" s="233"/>
      <c r="L350" s="233"/>
      <c r="M350" s="233"/>
      <c r="N350" s="232"/>
      <c r="O350" s="232"/>
      <c r="P350" s="232"/>
      <c r="Q350" s="232"/>
      <c r="R350" s="233"/>
      <c r="S350" s="233"/>
      <c r="T350" s="233"/>
      <c r="U350" s="233"/>
      <c r="V350" s="233"/>
      <c r="W350" s="233"/>
      <c r="X350" s="233"/>
      <c r="Y350" s="233"/>
      <c r="Z350" s="212"/>
      <c r="AA350" s="212"/>
      <c r="AB350" s="212"/>
      <c r="AC350" s="212"/>
      <c r="AD350" s="212"/>
      <c r="AE350" s="212"/>
      <c r="AF350" s="212"/>
      <c r="AG350" s="212" t="s">
        <v>152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3">
      <c r="A351" s="257">
        <v>115</v>
      </c>
      <c r="B351" s="258" t="s">
        <v>525</v>
      </c>
      <c r="C351" s="268" t="s">
        <v>526</v>
      </c>
      <c r="D351" s="259" t="s">
        <v>189</v>
      </c>
      <c r="E351" s="260">
        <v>0.38230999999999998</v>
      </c>
      <c r="F351" s="261"/>
      <c r="G351" s="262">
        <f>ROUND(E351*F351,2)</f>
        <v>0</v>
      </c>
      <c r="H351" s="234"/>
      <c r="I351" s="233">
        <f>ROUND(E351*H351,2)</f>
        <v>0</v>
      </c>
      <c r="J351" s="234"/>
      <c r="K351" s="233">
        <f>ROUND(E351*J351,2)</f>
        <v>0</v>
      </c>
      <c r="L351" s="233">
        <v>21</v>
      </c>
      <c r="M351" s="233">
        <f>G351*(1+L351/100)</f>
        <v>0</v>
      </c>
      <c r="N351" s="232">
        <v>0</v>
      </c>
      <c r="O351" s="232">
        <f>ROUND(E351*N351,2)</f>
        <v>0</v>
      </c>
      <c r="P351" s="232">
        <v>0</v>
      </c>
      <c r="Q351" s="232">
        <f>ROUND(E351*P351,2)</f>
        <v>0</v>
      </c>
      <c r="R351" s="233"/>
      <c r="S351" s="233" t="s">
        <v>142</v>
      </c>
      <c r="T351" s="233" t="s">
        <v>142</v>
      </c>
      <c r="U351" s="233">
        <v>1.7509999999999999</v>
      </c>
      <c r="V351" s="233">
        <f>ROUND(E351*U351,2)</f>
        <v>0.67</v>
      </c>
      <c r="W351" s="233"/>
      <c r="X351" s="233" t="s">
        <v>406</v>
      </c>
      <c r="Y351" s="233" t="s">
        <v>144</v>
      </c>
      <c r="Z351" s="212"/>
      <c r="AA351" s="212"/>
      <c r="AB351" s="212"/>
      <c r="AC351" s="212"/>
      <c r="AD351" s="212"/>
      <c r="AE351" s="212"/>
      <c r="AF351" s="212"/>
      <c r="AG351" s="212" t="s">
        <v>407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x14ac:dyDescent="0.3">
      <c r="A352" s="244" t="s">
        <v>137</v>
      </c>
      <c r="B352" s="245" t="s">
        <v>92</v>
      </c>
      <c r="C352" s="267" t="s">
        <v>93</v>
      </c>
      <c r="D352" s="246"/>
      <c r="E352" s="247"/>
      <c r="F352" s="248"/>
      <c r="G352" s="249">
        <f>SUMIF(AG353:AG369,"&lt;&gt;NOR",G353:G369)</f>
        <v>0</v>
      </c>
      <c r="H352" s="243"/>
      <c r="I352" s="243">
        <f>SUM(I353:I369)</f>
        <v>0</v>
      </c>
      <c r="J352" s="243"/>
      <c r="K352" s="243">
        <f>SUM(K353:K369)</f>
        <v>0</v>
      </c>
      <c r="L352" s="243"/>
      <c r="M352" s="243">
        <f>SUM(M353:M369)</f>
        <v>0</v>
      </c>
      <c r="N352" s="242"/>
      <c r="O352" s="242">
        <f>SUM(O353:O369)</f>
        <v>0.2</v>
      </c>
      <c r="P352" s="242"/>
      <c r="Q352" s="242">
        <f>SUM(Q353:Q369)</f>
        <v>0.02</v>
      </c>
      <c r="R352" s="243"/>
      <c r="S352" s="243"/>
      <c r="T352" s="243"/>
      <c r="U352" s="243"/>
      <c r="V352" s="243">
        <f>SUM(V353:V369)</f>
        <v>25.020000000000003</v>
      </c>
      <c r="W352" s="243"/>
      <c r="X352" s="243"/>
      <c r="Y352" s="243"/>
      <c r="AG352" t="s">
        <v>138</v>
      </c>
    </row>
    <row r="353" spans="1:60" ht="20.6" outlineLevel="1" x14ac:dyDescent="0.3">
      <c r="A353" s="251">
        <v>116</v>
      </c>
      <c r="B353" s="252" t="s">
        <v>527</v>
      </c>
      <c r="C353" s="269" t="s">
        <v>528</v>
      </c>
      <c r="D353" s="253" t="s">
        <v>209</v>
      </c>
      <c r="E353" s="254">
        <v>22.8</v>
      </c>
      <c r="F353" s="255"/>
      <c r="G353" s="256">
        <f>ROUND(E353*F353,2)</f>
        <v>0</v>
      </c>
      <c r="H353" s="234"/>
      <c r="I353" s="233">
        <f>ROUND(E353*H353,2)</f>
        <v>0</v>
      </c>
      <c r="J353" s="234"/>
      <c r="K353" s="233">
        <f>ROUND(E353*J353,2)</f>
        <v>0</v>
      </c>
      <c r="L353" s="233">
        <v>21</v>
      </c>
      <c r="M353" s="233">
        <f>G353*(1+L353/100)</f>
        <v>0</v>
      </c>
      <c r="N353" s="232">
        <v>8.3000000000000001E-4</v>
      </c>
      <c r="O353" s="232">
        <f>ROUND(E353*N353,2)</f>
        <v>0.02</v>
      </c>
      <c r="P353" s="232">
        <v>0</v>
      </c>
      <c r="Q353" s="232">
        <f>ROUND(E353*P353,2)</f>
        <v>0</v>
      </c>
      <c r="R353" s="233"/>
      <c r="S353" s="233" t="s">
        <v>142</v>
      </c>
      <c r="T353" s="233" t="s">
        <v>142</v>
      </c>
      <c r="U353" s="233">
        <v>0.28000000000000003</v>
      </c>
      <c r="V353" s="233">
        <f>ROUND(E353*U353,2)</f>
        <v>6.38</v>
      </c>
      <c r="W353" s="233"/>
      <c r="X353" s="233" t="s">
        <v>143</v>
      </c>
      <c r="Y353" s="233" t="s">
        <v>144</v>
      </c>
      <c r="Z353" s="212"/>
      <c r="AA353" s="212"/>
      <c r="AB353" s="212"/>
      <c r="AC353" s="212"/>
      <c r="AD353" s="212"/>
      <c r="AE353" s="212"/>
      <c r="AF353" s="212"/>
      <c r="AG353" s="212" t="s">
        <v>145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2" x14ac:dyDescent="0.3">
      <c r="A354" s="229"/>
      <c r="B354" s="230"/>
      <c r="C354" s="270" t="s">
        <v>529</v>
      </c>
      <c r="D354" s="235"/>
      <c r="E354" s="236">
        <v>22.8</v>
      </c>
      <c r="F354" s="233"/>
      <c r="G354" s="233"/>
      <c r="H354" s="233"/>
      <c r="I354" s="233"/>
      <c r="J354" s="233"/>
      <c r="K354" s="233"/>
      <c r="L354" s="233"/>
      <c r="M354" s="233"/>
      <c r="N354" s="232"/>
      <c r="O354" s="232"/>
      <c r="P354" s="232"/>
      <c r="Q354" s="232"/>
      <c r="R354" s="233"/>
      <c r="S354" s="233"/>
      <c r="T354" s="233"/>
      <c r="U354" s="233"/>
      <c r="V354" s="233"/>
      <c r="W354" s="233"/>
      <c r="X354" s="233"/>
      <c r="Y354" s="233"/>
      <c r="Z354" s="212"/>
      <c r="AA354" s="212"/>
      <c r="AB354" s="212"/>
      <c r="AC354" s="212"/>
      <c r="AD354" s="212"/>
      <c r="AE354" s="212"/>
      <c r="AF354" s="212"/>
      <c r="AG354" s="212" t="s">
        <v>152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ht="20.6" outlineLevel="1" x14ac:dyDescent="0.3">
      <c r="A355" s="251">
        <v>117</v>
      </c>
      <c r="B355" s="252" t="s">
        <v>530</v>
      </c>
      <c r="C355" s="269" t="s">
        <v>531</v>
      </c>
      <c r="D355" s="253" t="s">
        <v>209</v>
      </c>
      <c r="E355" s="254">
        <v>4.4000000000000004</v>
      </c>
      <c r="F355" s="255"/>
      <c r="G355" s="256">
        <f>ROUND(E355*F355,2)</f>
        <v>0</v>
      </c>
      <c r="H355" s="234"/>
      <c r="I355" s="233">
        <f>ROUND(E355*H355,2)</f>
        <v>0</v>
      </c>
      <c r="J355" s="234"/>
      <c r="K355" s="233">
        <f>ROUND(E355*J355,2)</f>
        <v>0</v>
      </c>
      <c r="L355" s="233">
        <v>21</v>
      </c>
      <c r="M355" s="233">
        <f>G355*(1+L355/100)</f>
        <v>0</v>
      </c>
      <c r="N355" s="232">
        <v>4.0800000000000003E-3</v>
      </c>
      <c r="O355" s="232">
        <f>ROUND(E355*N355,2)</f>
        <v>0.02</v>
      </c>
      <c r="P355" s="232">
        <v>0</v>
      </c>
      <c r="Q355" s="232">
        <f>ROUND(E355*P355,2)</f>
        <v>0</v>
      </c>
      <c r="R355" s="233"/>
      <c r="S355" s="233" t="s">
        <v>142</v>
      </c>
      <c r="T355" s="233" t="s">
        <v>142</v>
      </c>
      <c r="U355" s="233">
        <v>0.49</v>
      </c>
      <c r="V355" s="233">
        <f>ROUND(E355*U355,2)</f>
        <v>2.16</v>
      </c>
      <c r="W355" s="233"/>
      <c r="X355" s="233" t="s">
        <v>143</v>
      </c>
      <c r="Y355" s="233" t="s">
        <v>144</v>
      </c>
      <c r="Z355" s="212"/>
      <c r="AA355" s="212"/>
      <c r="AB355" s="212"/>
      <c r="AC355" s="212"/>
      <c r="AD355" s="212"/>
      <c r="AE355" s="212"/>
      <c r="AF355" s="212"/>
      <c r="AG355" s="212" t="s">
        <v>145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2" x14ac:dyDescent="0.3">
      <c r="A356" s="229"/>
      <c r="B356" s="230"/>
      <c r="C356" s="270" t="s">
        <v>532</v>
      </c>
      <c r="D356" s="235"/>
      <c r="E356" s="236">
        <v>4.4000000000000004</v>
      </c>
      <c r="F356" s="233"/>
      <c r="G356" s="233"/>
      <c r="H356" s="233"/>
      <c r="I356" s="233"/>
      <c r="J356" s="233"/>
      <c r="K356" s="233"/>
      <c r="L356" s="233"/>
      <c r="M356" s="233"/>
      <c r="N356" s="232"/>
      <c r="O356" s="232"/>
      <c r="P356" s="232"/>
      <c r="Q356" s="232"/>
      <c r="R356" s="233"/>
      <c r="S356" s="233"/>
      <c r="T356" s="233"/>
      <c r="U356" s="233"/>
      <c r="V356" s="233"/>
      <c r="W356" s="233"/>
      <c r="X356" s="233"/>
      <c r="Y356" s="233"/>
      <c r="Z356" s="212"/>
      <c r="AA356" s="212"/>
      <c r="AB356" s="212"/>
      <c r="AC356" s="212"/>
      <c r="AD356" s="212"/>
      <c r="AE356" s="212"/>
      <c r="AF356" s="212"/>
      <c r="AG356" s="212" t="s">
        <v>152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ht="20.6" outlineLevel="1" x14ac:dyDescent="0.3">
      <c r="A357" s="251">
        <v>118</v>
      </c>
      <c r="B357" s="252" t="s">
        <v>533</v>
      </c>
      <c r="C357" s="269" t="s">
        <v>534</v>
      </c>
      <c r="D357" s="253" t="s">
        <v>209</v>
      </c>
      <c r="E357" s="254">
        <v>3.4</v>
      </c>
      <c r="F357" s="255"/>
      <c r="G357" s="256">
        <f>ROUND(E357*F357,2)</f>
        <v>0</v>
      </c>
      <c r="H357" s="234"/>
      <c r="I357" s="233">
        <f>ROUND(E357*H357,2)</f>
        <v>0</v>
      </c>
      <c r="J357" s="234"/>
      <c r="K357" s="233">
        <f>ROUND(E357*J357,2)</f>
        <v>0</v>
      </c>
      <c r="L357" s="233">
        <v>21</v>
      </c>
      <c r="M357" s="233">
        <f>G357*(1+L357/100)</f>
        <v>0</v>
      </c>
      <c r="N357" s="232">
        <v>2.4299999999999999E-3</v>
      </c>
      <c r="O357" s="232">
        <f>ROUND(E357*N357,2)</f>
        <v>0.01</v>
      </c>
      <c r="P357" s="232">
        <v>0</v>
      </c>
      <c r="Q357" s="232">
        <f>ROUND(E357*P357,2)</f>
        <v>0</v>
      </c>
      <c r="R357" s="233"/>
      <c r="S357" s="233" t="s">
        <v>142</v>
      </c>
      <c r="T357" s="233" t="s">
        <v>142</v>
      </c>
      <c r="U357" s="233">
        <v>0.29399999999999998</v>
      </c>
      <c r="V357" s="233">
        <f>ROUND(E357*U357,2)</f>
        <v>1</v>
      </c>
      <c r="W357" s="233"/>
      <c r="X357" s="233" t="s">
        <v>143</v>
      </c>
      <c r="Y357" s="233" t="s">
        <v>144</v>
      </c>
      <c r="Z357" s="212"/>
      <c r="AA357" s="212"/>
      <c r="AB357" s="212"/>
      <c r="AC357" s="212"/>
      <c r="AD357" s="212"/>
      <c r="AE357" s="212"/>
      <c r="AF357" s="212"/>
      <c r="AG357" s="212" t="s">
        <v>145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2" x14ac:dyDescent="0.3">
      <c r="A358" s="229"/>
      <c r="B358" s="230"/>
      <c r="C358" s="271" t="s">
        <v>535</v>
      </c>
      <c r="D358" s="263"/>
      <c r="E358" s="263"/>
      <c r="F358" s="263"/>
      <c r="G358" s="263"/>
      <c r="H358" s="233"/>
      <c r="I358" s="233"/>
      <c r="J358" s="233"/>
      <c r="K358" s="233"/>
      <c r="L358" s="233"/>
      <c r="M358" s="233"/>
      <c r="N358" s="232"/>
      <c r="O358" s="232"/>
      <c r="P358" s="232"/>
      <c r="Q358" s="232"/>
      <c r="R358" s="233"/>
      <c r="S358" s="233"/>
      <c r="T358" s="233"/>
      <c r="U358" s="233"/>
      <c r="V358" s="233"/>
      <c r="W358" s="233"/>
      <c r="X358" s="233"/>
      <c r="Y358" s="233"/>
      <c r="Z358" s="212"/>
      <c r="AA358" s="212"/>
      <c r="AB358" s="212"/>
      <c r="AC358" s="212"/>
      <c r="AD358" s="212"/>
      <c r="AE358" s="212"/>
      <c r="AF358" s="212"/>
      <c r="AG358" s="212" t="s">
        <v>211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2" x14ac:dyDescent="0.3">
      <c r="A359" s="229"/>
      <c r="B359" s="230"/>
      <c r="C359" s="270" t="s">
        <v>536</v>
      </c>
      <c r="D359" s="235"/>
      <c r="E359" s="236">
        <v>3.4</v>
      </c>
      <c r="F359" s="233"/>
      <c r="G359" s="233"/>
      <c r="H359" s="233"/>
      <c r="I359" s="233"/>
      <c r="J359" s="233"/>
      <c r="K359" s="233"/>
      <c r="L359" s="233"/>
      <c r="M359" s="233"/>
      <c r="N359" s="232"/>
      <c r="O359" s="232"/>
      <c r="P359" s="232"/>
      <c r="Q359" s="232"/>
      <c r="R359" s="233"/>
      <c r="S359" s="233"/>
      <c r="T359" s="233"/>
      <c r="U359" s="233"/>
      <c r="V359" s="233"/>
      <c r="W359" s="233"/>
      <c r="X359" s="233"/>
      <c r="Y359" s="233"/>
      <c r="Z359" s="212"/>
      <c r="AA359" s="212"/>
      <c r="AB359" s="212"/>
      <c r="AC359" s="212"/>
      <c r="AD359" s="212"/>
      <c r="AE359" s="212"/>
      <c r="AF359" s="212"/>
      <c r="AG359" s="212" t="s">
        <v>152</v>
      </c>
      <c r="AH359" s="212">
        <v>0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ht="20.6" outlineLevel="1" x14ac:dyDescent="0.3">
      <c r="A360" s="251">
        <v>119</v>
      </c>
      <c r="B360" s="252" t="s">
        <v>537</v>
      </c>
      <c r="C360" s="269" t="s">
        <v>538</v>
      </c>
      <c r="D360" s="253" t="s">
        <v>209</v>
      </c>
      <c r="E360" s="254">
        <v>3.8</v>
      </c>
      <c r="F360" s="255"/>
      <c r="G360" s="256">
        <f>ROUND(E360*F360,2)</f>
        <v>0</v>
      </c>
      <c r="H360" s="234"/>
      <c r="I360" s="233">
        <f>ROUND(E360*H360,2)</f>
        <v>0</v>
      </c>
      <c r="J360" s="234"/>
      <c r="K360" s="233">
        <f>ROUND(E360*J360,2)</f>
        <v>0</v>
      </c>
      <c r="L360" s="233">
        <v>21</v>
      </c>
      <c r="M360" s="233">
        <f>G360*(1+L360/100)</f>
        <v>0</v>
      </c>
      <c r="N360" s="232">
        <v>9.3999999999999997E-4</v>
      </c>
      <c r="O360" s="232">
        <f>ROUND(E360*N360,2)</f>
        <v>0</v>
      </c>
      <c r="P360" s="232">
        <v>0</v>
      </c>
      <c r="Q360" s="232">
        <f>ROUND(E360*P360,2)</f>
        <v>0</v>
      </c>
      <c r="R360" s="233"/>
      <c r="S360" s="233" t="s">
        <v>142</v>
      </c>
      <c r="T360" s="233" t="s">
        <v>142</v>
      </c>
      <c r="U360" s="233">
        <v>0.26</v>
      </c>
      <c r="V360" s="233">
        <f>ROUND(E360*U360,2)</f>
        <v>0.99</v>
      </c>
      <c r="W360" s="233"/>
      <c r="X360" s="233" t="s">
        <v>143</v>
      </c>
      <c r="Y360" s="233" t="s">
        <v>144</v>
      </c>
      <c r="Z360" s="212"/>
      <c r="AA360" s="212"/>
      <c r="AB360" s="212"/>
      <c r="AC360" s="212"/>
      <c r="AD360" s="212"/>
      <c r="AE360" s="212"/>
      <c r="AF360" s="212"/>
      <c r="AG360" s="212" t="s">
        <v>145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2" x14ac:dyDescent="0.3">
      <c r="A361" s="229"/>
      <c r="B361" s="230"/>
      <c r="C361" s="271" t="s">
        <v>539</v>
      </c>
      <c r="D361" s="263"/>
      <c r="E361" s="263"/>
      <c r="F361" s="263"/>
      <c r="G361" s="263"/>
      <c r="H361" s="233"/>
      <c r="I361" s="233"/>
      <c r="J361" s="233"/>
      <c r="K361" s="233"/>
      <c r="L361" s="233"/>
      <c r="M361" s="233"/>
      <c r="N361" s="232"/>
      <c r="O361" s="232"/>
      <c r="P361" s="232"/>
      <c r="Q361" s="232"/>
      <c r="R361" s="233"/>
      <c r="S361" s="233"/>
      <c r="T361" s="233"/>
      <c r="U361" s="233"/>
      <c r="V361" s="233"/>
      <c r="W361" s="233"/>
      <c r="X361" s="233"/>
      <c r="Y361" s="233"/>
      <c r="Z361" s="212"/>
      <c r="AA361" s="212"/>
      <c r="AB361" s="212"/>
      <c r="AC361" s="212"/>
      <c r="AD361" s="212"/>
      <c r="AE361" s="212"/>
      <c r="AF361" s="212"/>
      <c r="AG361" s="212" t="s">
        <v>211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2" x14ac:dyDescent="0.3">
      <c r="A362" s="229"/>
      <c r="B362" s="230"/>
      <c r="C362" s="270" t="s">
        <v>540</v>
      </c>
      <c r="D362" s="235"/>
      <c r="E362" s="236">
        <v>3.8</v>
      </c>
      <c r="F362" s="233"/>
      <c r="G362" s="233"/>
      <c r="H362" s="233"/>
      <c r="I362" s="233"/>
      <c r="J362" s="233"/>
      <c r="K362" s="233"/>
      <c r="L362" s="233"/>
      <c r="M362" s="233"/>
      <c r="N362" s="232"/>
      <c r="O362" s="232"/>
      <c r="P362" s="232"/>
      <c r="Q362" s="232"/>
      <c r="R362" s="233"/>
      <c r="S362" s="233"/>
      <c r="T362" s="233"/>
      <c r="U362" s="233"/>
      <c r="V362" s="233"/>
      <c r="W362" s="233"/>
      <c r="X362" s="233"/>
      <c r="Y362" s="233"/>
      <c r="Z362" s="212"/>
      <c r="AA362" s="212"/>
      <c r="AB362" s="212"/>
      <c r="AC362" s="212"/>
      <c r="AD362" s="212"/>
      <c r="AE362" s="212"/>
      <c r="AF362" s="212"/>
      <c r="AG362" s="212" t="s">
        <v>152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ht="20.6" outlineLevel="1" x14ac:dyDescent="0.3">
      <c r="A363" s="251">
        <v>120</v>
      </c>
      <c r="B363" s="252" t="s">
        <v>541</v>
      </c>
      <c r="C363" s="269" t="s">
        <v>542</v>
      </c>
      <c r="D363" s="253" t="s">
        <v>215</v>
      </c>
      <c r="E363" s="254">
        <v>2</v>
      </c>
      <c r="F363" s="255"/>
      <c r="G363" s="256">
        <f>ROUND(E363*F363,2)</f>
        <v>0</v>
      </c>
      <c r="H363" s="234"/>
      <c r="I363" s="233">
        <f>ROUND(E363*H363,2)</f>
        <v>0</v>
      </c>
      <c r="J363" s="234"/>
      <c r="K363" s="233">
        <f>ROUND(E363*J363,2)</f>
        <v>0</v>
      </c>
      <c r="L363" s="233">
        <v>21</v>
      </c>
      <c r="M363" s="233">
        <f>G363*(1+L363/100)</f>
        <v>0</v>
      </c>
      <c r="N363" s="232">
        <v>1.9000000000000001E-4</v>
      </c>
      <c r="O363" s="232">
        <f>ROUND(E363*N363,2)</f>
        <v>0</v>
      </c>
      <c r="P363" s="232">
        <v>0</v>
      </c>
      <c r="Q363" s="232">
        <f>ROUND(E363*P363,2)</f>
        <v>0</v>
      </c>
      <c r="R363" s="233"/>
      <c r="S363" s="233" t="s">
        <v>142</v>
      </c>
      <c r="T363" s="233" t="s">
        <v>142</v>
      </c>
      <c r="U363" s="233">
        <v>0.45</v>
      </c>
      <c r="V363" s="233">
        <f>ROUND(E363*U363,2)</f>
        <v>0.9</v>
      </c>
      <c r="W363" s="233"/>
      <c r="X363" s="233" t="s">
        <v>143</v>
      </c>
      <c r="Y363" s="233" t="s">
        <v>144</v>
      </c>
      <c r="Z363" s="212"/>
      <c r="AA363" s="212"/>
      <c r="AB363" s="212"/>
      <c r="AC363" s="212"/>
      <c r="AD363" s="212"/>
      <c r="AE363" s="212"/>
      <c r="AF363" s="212"/>
      <c r="AG363" s="212" t="s">
        <v>145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2" x14ac:dyDescent="0.3">
      <c r="A364" s="229"/>
      <c r="B364" s="230"/>
      <c r="C364" s="270" t="s">
        <v>543</v>
      </c>
      <c r="D364" s="235"/>
      <c r="E364" s="236">
        <v>2</v>
      </c>
      <c r="F364" s="233"/>
      <c r="G364" s="233"/>
      <c r="H364" s="233"/>
      <c r="I364" s="233"/>
      <c r="J364" s="233"/>
      <c r="K364" s="233"/>
      <c r="L364" s="233"/>
      <c r="M364" s="233"/>
      <c r="N364" s="232"/>
      <c r="O364" s="232"/>
      <c r="P364" s="232"/>
      <c r="Q364" s="232"/>
      <c r="R364" s="233"/>
      <c r="S364" s="233"/>
      <c r="T364" s="233"/>
      <c r="U364" s="233"/>
      <c r="V364" s="233"/>
      <c r="W364" s="233"/>
      <c r="X364" s="233"/>
      <c r="Y364" s="233"/>
      <c r="Z364" s="212"/>
      <c r="AA364" s="212"/>
      <c r="AB364" s="212"/>
      <c r="AC364" s="212"/>
      <c r="AD364" s="212"/>
      <c r="AE364" s="212"/>
      <c r="AF364" s="212"/>
      <c r="AG364" s="212" t="s">
        <v>152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 x14ac:dyDescent="0.3">
      <c r="A365" s="251">
        <v>121</v>
      </c>
      <c r="B365" s="252" t="s">
        <v>544</v>
      </c>
      <c r="C365" s="269" t="s">
        <v>545</v>
      </c>
      <c r="D365" s="253" t="s">
        <v>209</v>
      </c>
      <c r="E365" s="254">
        <v>7.2</v>
      </c>
      <c r="F365" s="255"/>
      <c r="G365" s="256">
        <f>ROUND(E365*F365,2)</f>
        <v>0</v>
      </c>
      <c r="H365" s="234"/>
      <c r="I365" s="233">
        <f>ROUND(E365*H365,2)</f>
        <v>0</v>
      </c>
      <c r="J365" s="234"/>
      <c r="K365" s="233">
        <f>ROUND(E365*J365,2)</f>
        <v>0</v>
      </c>
      <c r="L365" s="233">
        <v>21</v>
      </c>
      <c r="M365" s="233">
        <f>G365*(1+L365/100)</f>
        <v>0</v>
      </c>
      <c r="N365" s="232">
        <v>0</v>
      </c>
      <c r="O365" s="232">
        <f>ROUND(E365*N365,2)</f>
        <v>0</v>
      </c>
      <c r="P365" s="232">
        <v>2.8700000000000002E-3</v>
      </c>
      <c r="Q365" s="232">
        <f>ROUND(E365*P365,2)</f>
        <v>0.02</v>
      </c>
      <c r="R365" s="233"/>
      <c r="S365" s="233" t="s">
        <v>142</v>
      </c>
      <c r="T365" s="233" t="s">
        <v>142</v>
      </c>
      <c r="U365" s="233">
        <v>0.10349999999999999</v>
      </c>
      <c r="V365" s="233">
        <f>ROUND(E365*U365,2)</f>
        <v>0.75</v>
      </c>
      <c r="W365" s="233"/>
      <c r="X365" s="233" t="s">
        <v>143</v>
      </c>
      <c r="Y365" s="233" t="s">
        <v>144</v>
      </c>
      <c r="Z365" s="212"/>
      <c r="AA365" s="212"/>
      <c r="AB365" s="212"/>
      <c r="AC365" s="212"/>
      <c r="AD365" s="212"/>
      <c r="AE365" s="212"/>
      <c r="AF365" s="212"/>
      <c r="AG365" s="212" t="s">
        <v>145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2" x14ac:dyDescent="0.3">
      <c r="A366" s="229"/>
      <c r="B366" s="230"/>
      <c r="C366" s="270" t="s">
        <v>395</v>
      </c>
      <c r="D366" s="235"/>
      <c r="E366" s="236">
        <v>7.2</v>
      </c>
      <c r="F366" s="233"/>
      <c r="G366" s="233"/>
      <c r="H366" s="233"/>
      <c r="I366" s="233"/>
      <c r="J366" s="233"/>
      <c r="K366" s="233"/>
      <c r="L366" s="233"/>
      <c r="M366" s="233"/>
      <c r="N366" s="232"/>
      <c r="O366" s="232"/>
      <c r="P366" s="232"/>
      <c r="Q366" s="232"/>
      <c r="R366" s="233"/>
      <c r="S366" s="233"/>
      <c r="T366" s="233"/>
      <c r="U366" s="233"/>
      <c r="V366" s="233"/>
      <c r="W366" s="233"/>
      <c r="X366" s="233"/>
      <c r="Y366" s="233"/>
      <c r="Z366" s="212"/>
      <c r="AA366" s="212"/>
      <c r="AB366" s="212"/>
      <c r="AC366" s="212"/>
      <c r="AD366" s="212"/>
      <c r="AE366" s="212"/>
      <c r="AF366" s="212"/>
      <c r="AG366" s="212" t="s">
        <v>152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ht="20.6" outlineLevel="1" x14ac:dyDescent="0.3">
      <c r="A367" s="251">
        <v>122</v>
      </c>
      <c r="B367" s="252" t="s">
        <v>546</v>
      </c>
      <c r="C367" s="269" t="s">
        <v>547</v>
      </c>
      <c r="D367" s="253" t="s">
        <v>141</v>
      </c>
      <c r="E367" s="254">
        <v>30</v>
      </c>
      <c r="F367" s="255"/>
      <c r="G367" s="256">
        <f>ROUND(E367*F367,2)</f>
        <v>0</v>
      </c>
      <c r="H367" s="234"/>
      <c r="I367" s="233">
        <f>ROUND(E367*H367,2)</f>
        <v>0</v>
      </c>
      <c r="J367" s="234"/>
      <c r="K367" s="233">
        <f>ROUND(E367*J367,2)</f>
        <v>0</v>
      </c>
      <c r="L367" s="233">
        <v>21</v>
      </c>
      <c r="M367" s="233">
        <f>G367*(1+L367/100)</f>
        <v>0</v>
      </c>
      <c r="N367" s="232">
        <v>4.9899999999999996E-3</v>
      </c>
      <c r="O367" s="232">
        <f>ROUND(E367*N367,2)</f>
        <v>0.15</v>
      </c>
      <c r="P367" s="232">
        <v>0</v>
      </c>
      <c r="Q367" s="232">
        <f>ROUND(E367*P367,2)</f>
        <v>0</v>
      </c>
      <c r="R367" s="233"/>
      <c r="S367" s="233" t="s">
        <v>229</v>
      </c>
      <c r="T367" s="233" t="s">
        <v>230</v>
      </c>
      <c r="U367" s="233">
        <v>0.39615</v>
      </c>
      <c r="V367" s="233">
        <f>ROUND(E367*U367,2)</f>
        <v>11.88</v>
      </c>
      <c r="W367" s="233"/>
      <c r="X367" s="233" t="s">
        <v>143</v>
      </c>
      <c r="Y367" s="233" t="s">
        <v>144</v>
      </c>
      <c r="Z367" s="212"/>
      <c r="AA367" s="212"/>
      <c r="AB367" s="212"/>
      <c r="AC367" s="212"/>
      <c r="AD367" s="212"/>
      <c r="AE367" s="212"/>
      <c r="AF367" s="212"/>
      <c r="AG367" s="212" t="s">
        <v>145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2" x14ac:dyDescent="0.3">
      <c r="A368" s="229"/>
      <c r="B368" s="230"/>
      <c r="C368" s="270" t="s">
        <v>548</v>
      </c>
      <c r="D368" s="235"/>
      <c r="E368" s="236">
        <v>30</v>
      </c>
      <c r="F368" s="233"/>
      <c r="G368" s="233"/>
      <c r="H368" s="233"/>
      <c r="I368" s="233"/>
      <c r="J368" s="233"/>
      <c r="K368" s="233"/>
      <c r="L368" s="233"/>
      <c r="M368" s="233"/>
      <c r="N368" s="232"/>
      <c r="O368" s="232"/>
      <c r="P368" s="232"/>
      <c r="Q368" s="232"/>
      <c r="R368" s="233"/>
      <c r="S368" s="233"/>
      <c r="T368" s="233"/>
      <c r="U368" s="233"/>
      <c r="V368" s="233"/>
      <c r="W368" s="233"/>
      <c r="X368" s="233"/>
      <c r="Y368" s="233"/>
      <c r="Z368" s="212"/>
      <c r="AA368" s="212"/>
      <c r="AB368" s="212"/>
      <c r="AC368" s="212"/>
      <c r="AD368" s="212"/>
      <c r="AE368" s="212"/>
      <c r="AF368" s="212"/>
      <c r="AG368" s="212" t="s">
        <v>152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 x14ac:dyDescent="0.3">
      <c r="A369" s="257">
        <v>123</v>
      </c>
      <c r="B369" s="258" t="s">
        <v>549</v>
      </c>
      <c r="C369" s="268" t="s">
        <v>550</v>
      </c>
      <c r="D369" s="259" t="s">
        <v>189</v>
      </c>
      <c r="E369" s="260">
        <v>0.19878999999999999</v>
      </c>
      <c r="F369" s="261"/>
      <c r="G369" s="262">
        <f>ROUND(E369*F369,2)</f>
        <v>0</v>
      </c>
      <c r="H369" s="234"/>
      <c r="I369" s="233">
        <f>ROUND(E369*H369,2)</f>
        <v>0</v>
      </c>
      <c r="J369" s="234"/>
      <c r="K369" s="233">
        <f>ROUND(E369*J369,2)</f>
        <v>0</v>
      </c>
      <c r="L369" s="233">
        <v>21</v>
      </c>
      <c r="M369" s="233">
        <f>G369*(1+L369/100)</f>
        <v>0</v>
      </c>
      <c r="N369" s="232">
        <v>0</v>
      </c>
      <c r="O369" s="232">
        <f>ROUND(E369*N369,2)</f>
        <v>0</v>
      </c>
      <c r="P369" s="232">
        <v>0</v>
      </c>
      <c r="Q369" s="232">
        <f>ROUND(E369*P369,2)</f>
        <v>0</v>
      </c>
      <c r="R369" s="233"/>
      <c r="S369" s="233" t="s">
        <v>142</v>
      </c>
      <c r="T369" s="233" t="s">
        <v>142</v>
      </c>
      <c r="U369" s="233">
        <v>4.82</v>
      </c>
      <c r="V369" s="233">
        <f>ROUND(E369*U369,2)</f>
        <v>0.96</v>
      </c>
      <c r="W369" s="233"/>
      <c r="X369" s="233" t="s">
        <v>406</v>
      </c>
      <c r="Y369" s="233" t="s">
        <v>144</v>
      </c>
      <c r="Z369" s="212"/>
      <c r="AA369" s="212"/>
      <c r="AB369" s="212"/>
      <c r="AC369" s="212"/>
      <c r="AD369" s="212"/>
      <c r="AE369" s="212"/>
      <c r="AF369" s="212"/>
      <c r="AG369" s="212" t="s">
        <v>407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x14ac:dyDescent="0.3">
      <c r="A370" s="244" t="s">
        <v>137</v>
      </c>
      <c r="B370" s="245" t="s">
        <v>94</v>
      </c>
      <c r="C370" s="267" t="s">
        <v>95</v>
      </c>
      <c r="D370" s="246"/>
      <c r="E370" s="247"/>
      <c r="F370" s="248"/>
      <c r="G370" s="249">
        <f>SUMIF(AG371:AG373,"&lt;&gt;NOR",G371:G373)</f>
        <v>0</v>
      </c>
      <c r="H370" s="243"/>
      <c r="I370" s="243">
        <f>SUM(I371:I373)</f>
        <v>0</v>
      </c>
      <c r="J370" s="243"/>
      <c r="K370" s="243">
        <f>SUM(K371:K373)</f>
        <v>0</v>
      </c>
      <c r="L370" s="243"/>
      <c r="M370" s="243">
        <f>SUM(M371:M373)</f>
        <v>0</v>
      </c>
      <c r="N370" s="242"/>
      <c r="O370" s="242">
        <f>SUM(O371:O373)</f>
        <v>0</v>
      </c>
      <c r="P370" s="242"/>
      <c r="Q370" s="242">
        <f>SUM(Q371:Q373)</f>
        <v>0.19</v>
      </c>
      <c r="R370" s="243"/>
      <c r="S370" s="243"/>
      <c r="T370" s="243"/>
      <c r="U370" s="243"/>
      <c r="V370" s="243">
        <f>SUM(V371:V373)</f>
        <v>4.18</v>
      </c>
      <c r="W370" s="243"/>
      <c r="X370" s="243"/>
      <c r="Y370" s="243"/>
      <c r="AG370" t="s">
        <v>138</v>
      </c>
    </row>
    <row r="371" spans="1:60" outlineLevel="1" x14ac:dyDescent="0.3">
      <c r="A371" s="251">
        <v>124</v>
      </c>
      <c r="B371" s="252" t="s">
        <v>551</v>
      </c>
      <c r="C371" s="269" t="s">
        <v>552</v>
      </c>
      <c r="D371" s="253" t="s">
        <v>141</v>
      </c>
      <c r="E371" s="254">
        <v>9.6</v>
      </c>
      <c r="F371" s="255"/>
      <c r="G371" s="256">
        <f>ROUND(E371*F371,2)</f>
        <v>0</v>
      </c>
      <c r="H371" s="234"/>
      <c r="I371" s="233">
        <f>ROUND(E371*H371,2)</f>
        <v>0</v>
      </c>
      <c r="J371" s="234"/>
      <c r="K371" s="233">
        <f>ROUND(E371*J371,2)</f>
        <v>0</v>
      </c>
      <c r="L371" s="233">
        <v>21</v>
      </c>
      <c r="M371" s="233">
        <f>G371*(1+L371/100)</f>
        <v>0</v>
      </c>
      <c r="N371" s="232">
        <v>0</v>
      </c>
      <c r="O371" s="232">
        <f>ROUND(E371*N371,2)</f>
        <v>0</v>
      </c>
      <c r="P371" s="232">
        <v>1.098E-2</v>
      </c>
      <c r="Q371" s="232">
        <f>ROUND(E371*P371,2)</f>
        <v>0.11</v>
      </c>
      <c r="R371" s="233"/>
      <c r="S371" s="233" t="s">
        <v>142</v>
      </c>
      <c r="T371" s="233" t="s">
        <v>142</v>
      </c>
      <c r="U371" s="233">
        <v>0.37</v>
      </c>
      <c r="V371" s="233">
        <f>ROUND(E371*U371,2)</f>
        <v>3.55</v>
      </c>
      <c r="W371" s="233"/>
      <c r="X371" s="233" t="s">
        <v>143</v>
      </c>
      <c r="Y371" s="233" t="s">
        <v>144</v>
      </c>
      <c r="Z371" s="212"/>
      <c r="AA371" s="212"/>
      <c r="AB371" s="212"/>
      <c r="AC371" s="212"/>
      <c r="AD371" s="212"/>
      <c r="AE371" s="212"/>
      <c r="AF371" s="212"/>
      <c r="AG371" s="212" t="s">
        <v>145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2" x14ac:dyDescent="0.3">
      <c r="A372" s="229"/>
      <c r="B372" s="230"/>
      <c r="C372" s="270" t="s">
        <v>553</v>
      </c>
      <c r="D372" s="235"/>
      <c r="E372" s="236">
        <v>9.6</v>
      </c>
      <c r="F372" s="233"/>
      <c r="G372" s="233"/>
      <c r="H372" s="233"/>
      <c r="I372" s="233"/>
      <c r="J372" s="233"/>
      <c r="K372" s="233"/>
      <c r="L372" s="233"/>
      <c r="M372" s="233"/>
      <c r="N372" s="232"/>
      <c r="O372" s="232"/>
      <c r="P372" s="232"/>
      <c r="Q372" s="232"/>
      <c r="R372" s="233"/>
      <c r="S372" s="233"/>
      <c r="T372" s="233"/>
      <c r="U372" s="233"/>
      <c r="V372" s="233"/>
      <c r="W372" s="233"/>
      <c r="X372" s="233"/>
      <c r="Y372" s="233"/>
      <c r="Z372" s="212"/>
      <c r="AA372" s="212"/>
      <c r="AB372" s="212"/>
      <c r="AC372" s="212"/>
      <c r="AD372" s="212"/>
      <c r="AE372" s="212"/>
      <c r="AF372" s="212"/>
      <c r="AG372" s="212" t="s">
        <v>152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3">
      <c r="A373" s="257">
        <v>125</v>
      </c>
      <c r="B373" s="258" t="s">
        <v>554</v>
      </c>
      <c r="C373" s="268" t="s">
        <v>555</v>
      </c>
      <c r="D373" s="259" t="s">
        <v>141</v>
      </c>
      <c r="E373" s="260">
        <v>9.6</v>
      </c>
      <c r="F373" s="261"/>
      <c r="G373" s="262">
        <f>ROUND(E373*F373,2)</f>
        <v>0</v>
      </c>
      <c r="H373" s="234"/>
      <c r="I373" s="233">
        <f>ROUND(E373*H373,2)</f>
        <v>0</v>
      </c>
      <c r="J373" s="234"/>
      <c r="K373" s="233">
        <f>ROUND(E373*J373,2)</f>
        <v>0</v>
      </c>
      <c r="L373" s="233">
        <v>21</v>
      </c>
      <c r="M373" s="233">
        <f>G373*(1+L373/100)</f>
        <v>0</v>
      </c>
      <c r="N373" s="232">
        <v>0</v>
      </c>
      <c r="O373" s="232">
        <f>ROUND(E373*N373,2)</f>
        <v>0</v>
      </c>
      <c r="P373" s="232">
        <v>8.0000000000000002E-3</v>
      </c>
      <c r="Q373" s="232">
        <f>ROUND(E373*P373,2)</f>
        <v>0.08</v>
      </c>
      <c r="R373" s="233"/>
      <c r="S373" s="233" t="s">
        <v>142</v>
      </c>
      <c r="T373" s="233" t="s">
        <v>142</v>
      </c>
      <c r="U373" s="233">
        <v>6.6000000000000003E-2</v>
      </c>
      <c r="V373" s="233">
        <f>ROUND(E373*U373,2)</f>
        <v>0.63</v>
      </c>
      <c r="W373" s="233"/>
      <c r="X373" s="233" t="s">
        <v>143</v>
      </c>
      <c r="Y373" s="233" t="s">
        <v>144</v>
      </c>
      <c r="Z373" s="212"/>
      <c r="AA373" s="212"/>
      <c r="AB373" s="212"/>
      <c r="AC373" s="212"/>
      <c r="AD373" s="212"/>
      <c r="AE373" s="212"/>
      <c r="AF373" s="212"/>
      <c r="AG373" s="212" t="s">
        <v>145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x14ac:dyDescent="0.3">
      <c r="A374" s="244" t="s">
        <v>137</v>
      </c>
      <c r="B374" s="245" t="s">
        <v>96</v>
      </c>
      <c r="C374" s="267" t="s">
        <v>97</v>
      </c>
      <c r="D374" s="246"/>
      <c r="E374" s="247"/>
      <c r="F374" s="248"/>
      <c r="G374" s="249">
        <f>SUMIF(AG375:AG423,"&lt;&gt;NOR",G375:G423)</f>
        <v>0</v>
      </c>
      <c r="H374" s="243"/>
      <c r="I374" s="243">
        <f>SUM(I375:I423)</f>
        <v>0</v>
      </c>
      <c r="J374" s="243"/>
      <c r="K374" s="243">
        <f>SUM(K375:K423)</f>
        <v>0</v>
      </c>
      <c r="L374" s="243"/>
      <c r="M374" s="243">
        <f>SUM(M375:M423)</f>
        <v>0</v>
      </c>
      <c r="N374" s="242"/>
      <c r="O374" s="242">
        <f>SUM(O375:O423)</f>
        <v>0</v>
      </c>
      <c r="P374" s="242"/>
      <c r="Q374" s="242">
        <f>SUM(Q375:Q423)</f>
        <v>0</v>
      </c>
      <c r="R374" s="243"/>
      <c r="S374" s="243"/>
      <c r="T374" s="243"/>
      <c r="U374" s="243"/>
      <c r="V374" s="243">
        <f>SUM(V375:V423)</f>
        <v>0</v>
      </c>
      <c r="W374" s="243"/>
      <c r="X374" s="243"/>
      <c r="Y374" s="243"/>
      <c r="AG374" t="s">
        <v>138</v>
      </c>
    </row>
    <row r="375" spans="1:60" ht="20.6" outlineLevel="1" x14ac:dyDescent="0.3">
      <c r="A375" s="251">
        <v>126</v>
      </c>
      <c r="B375" s="252" t="s">
        <v>556</v>
      </c>
      <c r="C375" s="269" t="s">
        <v>557</v>
      </c>
      <c r="D375" s="253" t="s">
        <v>558</v>
      </c>
      <c r="E375" s="254">
        <v>144.4</v>
      </c>
      <c r="F375" s="255"/>
      <c r="G375" s="256">
        <f>ROUND(E375*F375,2)</f>
        <v>0</v>
      </c>
      <c r="H375" s="234"/>
      <c r="I375" s="233">
        <f>ROUND(E375*H375,2)</f>
        <v>0</v>
      </c>
      <c r="J375" s="234"/>
      <c r="K375" s="233">
        <f>ROUND(E375*J375,2)</f>
        <v>0</v>
      </c>
      <c r="L375" s="233">
        <v>21</v>
      </c>
      <c r="M375" s="233">
        <f>G375*(1+L375/100)</f>
        <v>0</v>
      </c>
      <c r="N375" s="232">
        <v>0</v>
      </c>
      <c r="O375" s="232">
        <f>ROUND(E375*N375,2)</f>
        <v>0</v>
      </c>
      <c r="P375" s="232">
        <v>0</v>
      </c>
      <c r="Q375" s="232">
        <f>ROUND(E375*P375,2)</f>
        <v>0</v>
      </c>
      <c r="R375" s="233"/>
      <c r="S375" s="233" t="s">
        <v>229</v>
      </c>
      <c r="T375" s="233" t="s">
        <v>230</v>
      </c>
      <c r="U375" s="233">
        <v>0</v>
      </c>
      <c r="V375" s="233">
        <f>ROUND(E375*U375,2)</f>
        <v>0</v>
      </c>
      <c r="W375" s="233"/>
      <c r="X375" s="233" t="s">
        <v>143</v>
      </c>
      <c r="Y375" s="233" t="s">
        <v>144</v>
      </c>
      <c r="Z375" s="212"/>
      <c r="AA375" s="212"/>
      <c r="AB375" s="212"/>
      <c r="AC375" s="212"/>
      <c r="AD375" s="212"/>
      <c r="AE375" s="212"/>
      <c r="AF375" s="212"/>
      <c r="AG375" s="212" t="s">
        <v>145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2" x14ac:dyDescent="0.3">
      <c r="A376" s="229"/>
      <c r="B376" s="230"/>
      <c r="C376" s="271" t="s">
        <v>345</v>
      </c>
      <c r="D376" s="263"/>
      <c r="E376" s="263"/>
      <c r="F376" s="263"/>
      <c r="G376" s="263"/>
      <c r="H376" s="233"/>
      <c r="I376" s="233"/>
      <c r="J376" s="233"/>
      <c r="K376" s="233"/>
      <c r="L376" s="233"/>
      <c r="M376" s="233"/>
      <c r="N376" s="232"/>
      <c r="O376" s="232"/>
      <c r="P376" s="232"/>
      <c r="Q376" s="232"/>
      <c r="R376" s="233"/>
      <c r="S376" s="233"/>
      <c r="T376" s="233"/>
      <c r="U376" s="233"/>
      <c r="V376" s="233"/>
      <c r="W376" s="233"/>
      <c r="X376" s="233"/>
      <c r="Y376" s="233"/>
      <c r="Z376" s="212"/>
      <c r="AA376" s="212"/>
      <c r="AB376" s="212"/>
      <c r="AC376" s="212"/>
      <c r="AD376" s="212"/>
      <c r="AE376" s="212"/>
      <c r="AF376" s="212"/>
      <c r="AG376" s="212" t="s">
        <v>211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3" x14ac:dyDescent="0.3">
      <c r="A377" s="229"/>
      <c r="B377" s="230"/>
      <c r="C377" s="273" t="s">
        <v>232</v>
      </c>
      <c r="D377" s="237"/>
      <c r="E377" s="238"/>
      <c r="F377" s="239"/>
      <c r="G377" s="239"/>
      <c r="H377" s="233"/>
      <c r="I377" s="233"/>
      <c r="J377" s="233"/>
      <c r="K377" s="233"/>
      <c r="L377" s="233"/>
      <c r="M377" s="233"/>
      <c r="N377" s="232"/>
      <c r="O377" s="232"/>
      <c r="P377" s="232"/>
      <c r="Q377" s="232"/>
      <c r="R377" s="233"/>
      <c r="S377" s="233"/>
      <c r="T377" s="233"/>
      <c r="U377" s="233"/>
      <c r="V377" s="233"/>
      <c r="W377" s="233"/>
      <c r="X377" s="233"/>
      <c r="Y377" s="233"/>
      <c r="Z377" s="212"/>
      <c r="AA377" s="212"/>
      <c r="AB377" s="212"/>
      <c r="AC377" s="212"/>
      <c r="AD377" s="212"/>
      <c r="AE377" s="212"/>
      <c r="AF377" s="212"/>
      <c r="AG377" s="212" t="s">
        <v>211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3" x14ac:dyDescent="0.3">
      <c r="A378" s="229"/>
      <c r="B378" s="230"/>
      <c r="C378" s="274" t="s">
        <v>559</v>
      </c>
      <c r="D378" s="264"/>
      <c r="E378" s="264"/>
      <c r="F378" s="264"/>
      <c r="G378" s="264"/>
      <c r="H378" s="233"/>
      <c r="I378" s="233"/>
      <c r="J378" s="233"/>
      <c r="K378" s="233"/>
      <c r="L378" s="233"/>
      <c r="M378" s="233"/>
      <c r="N378" s="232"/>
      <c r="O378" s="232"/>
      <c r="P378" s="232"/>
      <c r="Q378" s="232"/>
      <c r="R378" s="233"/>
      <c r="S378" s="233"/>
      <c r="T378" s="233"/>
      <c r="U378" s="233"/>
      <c r="V378" s="233"/>
      <c r="W378" s="233"/>
      <c r="X378" s="233"/>
      <c r="Y378" s="233"/>
      <c r="Z378" s="212"/>
      <c r="AA378" s="212"/>
      <c r="AB378" s="212"/>
      <c r="AC378" s="212"/>
      <c r="AD378" s="212"/>
      <c r="AE378" s="212"/>
      <c r="AF378" s="212"/>
      <c r="AG378" s="212" t="s">
        <v>211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3" x14ac:dyDescent="0.3">
      <c r="A379" s="229"/>
      <c r="B379" s="230"/>
      <c r="C379" s="274" t="s">
        <v>560</v>
      </c>
      <c r="D379" s="264"/>
      <c r="E379" s="264"/>
      <c r="F379" s="264"/>
      <c r="G379" s="264"/>
      <c r="H379" s="233"/>
      <c r="I379" s="233"/>
      <c r="J379" s="233"/>
      <c r="K379" s="233"/>
      <c r="L379" s="233"/>
      <c r="M379" s="233"/>
      <c r="N379" s="232"/>
      <c r="O379" s="232"/>
      <c r="P379" s="232"/>
      <c r="Q379" s="232"/>
      <c r="R379" s="233"/>
      <c r="S379" s="233"/>
      <c r="T379" s="233"/>
      <c r="U379" s="233"/>
      <c r="V379" s="233"/>
      <c r="W379" s="233"/>
      <c r="X379" s="233"/>
      <c r="Y379" s="233"/>
      <c r="Z379" s="212"/>
      <c r="AA379" s="212"/>
      <c r="AB379" s="212"/>
      <c r="AC379" s="212"/>
      <c r="AD379" s="212"/>
      <c r="AE379" s="212"/>
      <c r="AF379" s="212"/>
      <c r="AG379" s="212" t="s">
        <v>211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3" x14ac:dyDescent="0.3">
      <c r="A380" s="229"/>
      <c r="B380" s="230"/>
      <c r="C380" s="274" t="s">
        <v>561</v>
      </c>
      <c r="D380" s="264"/>
      <c r="E380" s="264"/>
      <c r="F380" s="264"/>
      <c r="G380" s="264"/>
      <c r="H380" s="233"/>
      <c r="I380" s="233"/>
      <c r="J380" s="233"/>
      <c r="K380" s="233"/>
      <c r="L380" s="233"/>
      <c r="M380" s="233"/>
      <c r="N380" s="232"/>
      <c r="O380" s="232"/>
      <c r="P380" s="232"/>
      <c r="Q380" s="232"/>
      <c r="R380" s="233"/>
      <c r="S380" s="233"/>
      <c r="T380" s="233"/>
      <c r="U380" s="233"/>
      <c r="V380" s="233"/>
      <c r="W380" s="233"/>
      <c r="X380" s="233"/>
      <c r="Y380" s="233"/>
      <c r="Z380" s="212"/>
      <c r="AA380" s="212"/>
      <c r="AB380" s="212"/>
      <c r="AC380" s="212"/>
      <c r="AD380" s="212"/>
      <c r="AE380" s="212"/>
      <c r="AF380" s="212"/>
      <c r="AG380" s="212" t="s">
        <v>211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3" x14ac:dyDescent="0.3">
      <c r="A381" s="229"/>
      <c r="B381" s="230"/>
      <c r="C381" s="274" t="s">
        <v>562</v>
      </c>
      <c r="D381" s="264"/>
      <c r="E381" s="264"/>
      <c r="F381" s="264"/>
      <c r="G381" s="264"/>
      <c r="H381" s="233"/>
      <c r="I381" s="233"/>
      <c r="J381" s="233"/>
      <c r="K381" s="233"/>
      <c r="L381" s="233"/>
      <c r="M381" s="233"/>
      <c r="N381" s="232"/>
      <c r="O381" s="232"/>
      <c r="P381" s="232"/>
      <c r="Q381" s="232"/>
      <c r="R381" s="233"/>
      <c r="S381" s="233"/>
      <c r="T381" s="233"/>
      <c r="U381" s="233"/>
      <c r="V381" s="233"/>
      <c r="W381" s="233"/>
      <c r="X381" s="233"/>
      <c r="Y381" s="233"/>
      <c r="Z381" s="212"/>
      <c r="AA381" s="212"/>
      <c r="AB381" s="212"/>
      <c r="AC381" s="212"/>
      <c r="AD381" s="212"/>
      <c r="AE381" s="212"/>
      <c r="AF381" s="212"/>
      <c r="AG381" s="212" t="s">
        <v>211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2" x14ac:dyDescent="0.3">
      <c r="A382" s="229"/>
      <c r="B382" s="230"/>
      <c r="C382" s="270" t="s">
        <v>563</v>
      </c>
      <c r="D382" s="235"/>
      <c r="E382" s="236">
        <v>144.4</v>
      </c>
      <c r="F382" s="233"/>
      <c r="G382" s="233"/>
      <c r="H382" s="233"/>
      <c r="I382" s="233"/>
      <c r="J382" s="233"/>
      <c r="K382" s="233"/>
      <c r="L382" s="233"/>
      <c r="M382" s="233"/>
      <c r="N382" s="232"/>
      <c r="O382" s="232"/>
      <c r="P382" s="232"/>
      <c r="Q382" s="232"/>
      <c r="R382" s="233"/>
      <c r="S382" s="233"/>
      <c r="T382" s="233"/>
      <c r="U382" s="233"/>
      <c r="V382" s="233"/>
      <c r="W382" s="233"/>
      <c r="X382" s="233"/>
      <c r="Y382" s="233"/>
      <c r="Z382" s="212"/>
      <c r="AA382" s="212"/>
      <c r="AB382" s="212"/>
      <c r="AC382" s="212"/>
      <c r="AD382" s="212"/>
      <c r="AE382" s="212"/>
      <c r="AF382" s="212"/>
      <c r="AG382" s="212" t="s">
        <v>152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3">
      <c r="A383" s="251">
        <v>127</v>
      </c>
      <c r="B383" s="252" t="s">
        <v>564</v>
      </c>
      <c r="C383" s="269" t="s">
        <v>565</v>
      </c>
      <c r="D383" s="253" t="s">
        <v>215</v>
      </c>
      <c r="E383" s="254">
        <v>2</v>
      </c>
      <c r="F383" s="255"/>
      <c r="G383" s="256">
        <f>ROUND(E383*F383,2)</f>
        <v>0</v>
      </c>
      <c r="H383" s="234"/>
      <c r="I383" s="233">
        <f>ROUND(E383*H383,2)</f>
        <v>0</v>
      </c>
      <c r="J383" s="234"/>
      <c r="K383" s="233">
        <f>ROUND(E383*J383,2)</f>
        <v>0</v>
      </c>
      <c r="L383" s="233">
        <v>21</v>
      </c>
      <c r="M383" s="233">
        <f>G383*(1+L383/100)</f>
        <v>0</v>
      </c>
      <c r="N383" s="232">
        <v>0</v>
      </c>
      <c r="O383" s="232">
        <f>ROUND(E383*N383,2)</f>
        <v>0</v>
      </c>
      <c r="P383" s="232">
        <v>0</v>
      </c>
      <c r="Q383" s="232">
        <f>ROUND(E383*P383,2)</f>
        <v>0</v>
      </c>
      <c r="R383" s="233"/>
      <c r="S383" s="233" t="s">
        <v>229</v>
      </c>
      <c r="T383" s="233" t="s">
        <v>230</v>
      </c>
      <c r="U383" s="233">
        <v>0</v>
      </c>
      <c r="V383" s="233">
        <f>ROUND(E383*U383,2)</f>
        <v>0</v>
      </c>
      <c r="W383" s="233"/>
      <c r="X383" s="233" t="s">
        <v>143</v>
      </c>
      <c r="Y383" s="233" t="s">
        <v>144</v>
      </c>
      <c r="Z383" s="212"/>
      <c r="AA383" s="212"/>
      <c r="AB383" s="212"/>
      <c r="AC383" s="212"/>
      <c r="AD383" s="212"/>
      <c r="AE383" s="212"/>
      <c r="AF383" s="212"/>
      <c r="AG383" s="212" t="s">
        <v>145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2" x14ac:dyDescent="0.3">
      <c r="A384" s="229"/>
      <c r="B384" s="230"/>
      <c r="C384" s="271" t="s">
        <v>345</v>
      </c>
      <c r="D384" s="263"/>
      <c r="E384" s="263"/>
      <c r="F384" s="263"/>
      <c r="G384" s="263"/>
      <c r="H384" s="233"/>
      <c r="I384" s="233"/>
      <c r="J384" s="233"/>
      <c r="K384" s="233"/>
      <c r="L384" s="233"/>
      <c r="M384" s="233"/>
      <c r="N384" s="232"/>
      <c r="O384" s="232"/>
      <c r="P384" s="232"/>
      <c r="Q384" s="232"/>
      <c r="R384" s="233"/>
      <c r="S384" s="233"/>
      <c r="T384" s="233"/>
      <c r="U384" s="233"/>
      <c r="V384" s="233"/>
      <c r="W384" s="233"/>
      <c r="X384" s="233"/>
      <c r="Y384" s="233"/>
      <c r="Z384" s="212"/>
      <c r="AA384" s="212"/>
      <c r="AB384" s="212"/>
      <c r="AC384" s="212"/>
      <c r="AD384" s="212"/>
      <c r="AE384" s="212"/>
      <c r="AF384" s="212"/>
      <c r="AG384" s="212" t="s">
        <v>211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2" x14ac:dyDescent="0.3">
      <c r="A385" s="229"/>
      <c r="B385" s="230"/>
      <c r="C385" s="270" t="s">
        <v>566</v>
      </c>
      <c r="D385" s="235"/>
      <c r="E385" s="236">
        <v>2</v>
      </c>
      <c r="F385" s="233"/>
      <c r="G385" s="233"/>
      <c r="H385" s="233"/>
      <c r="I385" s="233"/>
      <c r="J385" s="233"/>
      <c r="K385" s="233"/>
      <c r="L385" s="233"/>
      <c r="M385" s="233"/>
      <c r="N385" s="232"/>
      <c r="O385" s="232"/>
      <c r="P385" s="232"/>
      <c r="Q385" s="232"/>
      <c r="R385" s="233"/>
      <c r="S385" s="233"/>
      <c r="T385" s="233"/>
      <c r="U385" s="233"/>
      <c r="V385" s="233"/>
      <c r="W385" s="233"/>
      <c r="X385" s="233"/>
      <c r="Y385" s="233"/>
      <c r="Z385" s="212"/>
      <c r="AA385" s="212"/>
      <c r="AB385" s="212"/>
      <c r="AC385" s="212"/>
      <c r="AD385" s="212"/>
      <c r="AE385" s="212"/>
      <c r="AF385" s="212"/>
      <c r="AG385" s="212" t="s">
        <v>152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ht="20.6" outlineLevel="1" x14ac:dyDescent="0.3">
      <c r="A386" s="251">
        <v>128</v>
      </c>
      <c r="B386" s="252" t="s">
        <v>567</v>
      </c>
      <c r="C386" s="269" t="s">
        <v>568</v>
      </c>
      <c r="D386" s="253" t="s">
        <v>215</v>
      </c>
      <c r="E386" s="254">
        <v>1</v>
      </c>
      <c r="F386" s="255"/>
      <c r="G386" s="256">
        <f>ROUND(E386*F386,2)</f>
        <v>0</v>
      </c>
      <c r="H386" s="234"/>
      <c r="I386" s="233">
        <f>ROUND(E386*H386,2)</f>
        <v>0</v>
      </c>
      <c r="J386" s="234"/>
      <c r="K386" s="233">
        <f>ROUND(E386*J386,2)</f>
        <v>0</v>
      </c>
      <c r="L386" s="233">
        <v>21</v>
      </c>
      <c r="M386" s="233">
        <f>G386*(1+L386/100)</f>
        <v>0</v>
      </c>
      <c r="N386" s="232">
        <v>0</v>
      </c>
      <c r="O386" s="232">
        <f>ROUND(E386*N386,2)</f>
        <v>0</v>
      </c>
      <c r="P386" s="232">
        <v>0</v>
      </c>
      <c r="Q386" s="232">
        <f>ROUND(E386*P386,2)</f>
        <v>0</v>
      </c>
      <c r="R386" s="233"/>
      <c r="S386" s="233" t="s">
        <v>229</v>
      </c>
      <c r="T386" s="233" t="s">
        <v>230</v>
      </c>
      <c r="U386" s="233">
        <v>0</v>
      </c>
      <c r="V386" s="233">
        <f>ROUND(E386*U386,2)</f>
        <v>0</v>
      </c>
      <c r="W386" s="233"/>
      <c r="X386" s="233" t="s">
        <v>143</v>
      </c>
      <c r="Y386" s="233" t="s">
        <v>144</v>
      </c>
      <c r="Z386" s="212"/>
      <c r="AA386" s="212"/>
      <c r="AB386" s="212"/>
      <c r="AC386" s="212"/>
      <c r="AD386" s="212"/>
      <c r="AE386" s="212"/>
      <c r="AF386" s="212"/>
      <c r="AG386" s="212" t="s">
        <v>145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2" x14ac:dyDescent="0.3">
      <c r="A387" s="229"/>
      <c r="B387" s="230"/>
      <c r="C387" s="271" t="s">
        <v>345</v>
      </c>
      <c r="D387" s="263"/>
      <c r="E387" s="263"/>
      <c r="F387" s="263"/>
      <c r="G387" s="263"/>
      <c r="H387" s="233"/>
      <c r="I387" s="233"/>
      <c r="J387" s="233"/>
      <c r="K387" s="233"/>
      <c r="L387" s="233"/>
      <c r="M387" s="233"/>
      <c r="N387" s="232"/>
      <c r="O387" s="232"/>
      <c r="P387" s="232"/>
      <c r="Q387" s="232"/>
      <c r="R387" s="233"/>
      <c r="S387" s="233"/>
      <c r="T387" s="233"/>
      <c r="U387" s="233"/>
      <c r="V387" s="233"/>
      <c r="W387" s="233"/>
      <c r="X387" s="233"/>
      <c r="Y387" s="233"/>
      <c r="Z387" s="212"/>
      <c r="AA387" s="212"/>
      <c r="AB387" s="212"/>
      <c r="AC387" s="212"/>
      <c r="AD387" s="212"/>
      <c r="AE387" s="212"/>
      <c r="AF387" s="212"/>
      <c r="AG387" s="212" t="s">
        <v>211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2" x14ac:dyDescent="0.3">
      <c r="A388" s="229"/>
      <c r="B388" s="230"/>
      <c r="C388" s="270" t="s">
        <v>569</v>
      </c>
      <c r="D388" s="235"/>
      <c r="E388" s="236">
        <v>1</v>
      </c>
      <c r="F388" s="233"/>
      <c r="G388" s="233"/>
      <c r="H388" s="233"/>
      <c r="I388" s="233"/>
      <c r="J388" s="233"/>
      <c r="K388" s="233"/>
      <c r="L388" s="233"/>
      <c r="M388" s="233"/>
      <c r="N388" s="232"/>
      <c r="O388" s="232"/>
      <c r="P388" s="232"/>
      <c r="Q388" s="232"/>
      <c r="R388" s="233"/>
      <c r="S388" s="233"/>
      <c r="T388" s="233"/>
      <c r="U388" s="233"/>
      <c r="V388" s="233"/>
      <c r="W388" s="233"/>
      <c r="X388" s="233"/>
      <c r="Y388" s="233"/>
      <c r="Z388" s="212"/>
      <c r="AA388" s="212"/>
      <c r="AB388" s="212"/>
      <c r="AC388" s="212"/>
      <c r="AD388" s="212"/>
      <c r="AE388" s="212"/>
      <c r="AF388" s="212"/>
      <c r="AG388" s="212" t="s">
        <v>152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ht="20.6" outlineLevel="1" x14ac:dyDescent="0.3">
      <c r="A389" s="251">
        <v>129</v>
      </c>
      <c r="B389" s="252" t="s">
        <v>570</v>
      </c>
      <c r="C389" s="269" t="s">
        <v>571</v>
      </c>
      <c r="D389" s="253" t="s">
        <v>215</v>
      </c>
      <c r="E389" s="254">
        <v>1</v>
      </c>
      <c r="F389" s="255"/>
      <c r="G389" s="256">
        <f>ROUND(E389*F389,2)</f>
        <v>0</v>
      </c>
      <c r="H389" s="234"/>
      <c r="I389" s="233">
        <f>ROUND(E389*H389,2)</f>
        <v>0</v>
      </c>
      <c r="J389" s="234"/>
      <c r="K389" s="233">
        <f>ROUND(E389*J389,2)</f>
        <v>0</v>
      </c>
      <c r="L389" s="233">
        <v>21</v>
      </c>
      <c r="M389" s="233">
        <f>G389*(1+L389/100)</f>
        <v>0</v>
      </c>
      <c r="N389" s="232">
        <v>0</v>
      </c>
      <c r="O389" s="232">
        <f>ROUND(E389*N389,2)</f>
        <v>0</v>
      </c>
      <c r="P389" s="232">
        <v>0</v>
      </c>
      <c r="Q389" s="232">
        <f>ROUND(E389*P389,2)</f>
        <v>0</v>
      </c>
      <c r="R389" s="233"/>
      <c r="S389" s="233" t="s">
        <v>229</v>
      </c>
      <c r="T389" s="233" t="s">
        <v>230</v>
      </c>
      <c r="U389" s="233">
        <v>0</v>
      </c>
      <c r="V389" s="233">
        <f>ROUND(E389*U389,2)</f>
        <v>0</v>
      </c>
      <c r="W389" s="233"/>
      <c r="X389" s="233" t="s">
        <v>143</v>
      </c>
      <c r="Y389" s="233" t="s">
        <v>144</v>
      </c>
      <c r="Z389" s="212"/>
      <c r="AA389" s="212"/>
      <c r="AB389" s="212"/>
      <c r="AC389" s="212"/>
      <c r="AD389" s="212"/>
      <c r="AE389" s="212"/>
      <c r="AF389" s="212"/>
      <c r="AG389" s="212" t="s">
        <v>145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2" x14ac:dyDescent="0.3">
      <c r="A390" s="229"/>
      <c r="B390" s="230"/>
      <c r="C390" s="271" t="s">
        <v>572</v>
      </c>
      <c r="D390" s="263"/>
      <c r="E390" s="263"/>
      <c r="F390" s="263"/>
      <c r="G390" s="263"/>
      <c r="H390" s="233"/>
      <c r="I390" s="233"/>
      <c r="J390" s="233"/>
      <c r="K390" s="233"/>
      <c r="L390" s="233"/>
      <c r="M390" s="233"/>
      <c r="N390" s="232"/>
      <c r="O390" s="232"/>
      <c r="P390" s="232"/>
      <c r="Q390" s="232"/>
      <c r="R390" s="233"/>
      <c r="S390" s="233"/>
      <c r="T390" s="233"/>
      <c r="U390" s="233"/>
      <c r="V390" s="233"/>
      <c r="W390" s="233"/>
      <c r="X390" s="233"/>
      <c r="Y390" s="233"/>
      <c r="Z390" s="212"/>
      <c r="AA390" s="212"/>
      <c r="AB390" s="212"/>
      <c r="AC390" s="212"/>
      <c r="AD390" s="212"/>
      <c r="AE390" s="212"/>
      <c r="AF390" s="212"/>
      <c r="AG390" s="212" t="s">
        <v>211</v>
      </c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3" x14ac:dyDescent="0.3">
      <c r="A391" s="229"/>
      <c r="B391" s="230"/>
      <c r="C391" s="273" t="s">
        <v>232</v>
      </c>
      <c r="D391" s="237"/>
      <c r="E391" s="238"/>
      <c r="F391" s="239"/>
      <c r="G391" s="239"/>
      <c r="H391" s="233"/>
      <c r="I391" s="233"/>
      <c r="J391" s="233"/>
      <c r="K391" s="233"/>
      <c r="L391" s="233"/>
      <c r="M391" s="233"/>
      <c r="N391" s="232"/>
      <c r="O391" s="232"/>
      <c r="P391" s="232"/>
      <c r="Q391" s="232"/>
      <c r="R391" s="233"/>
      <c r="S391" s="233"/>
      <c r="T391" s="233"/>
      <c r="U391" s="233"/>
      <c r="V391" s="233"/>
      <c r="W391" s="233"/>
      <c r="X391" s="233"/>
      <c r="Y391" s="233"/>
      <c r="Z391" s="212"/>
      <c r="AA391" s="212"/>
      <c r="AB391" s="212"/>
      <c r="AC391" s="212"/>
      <c r="AD391" s="212"/>
      <c r="AE391" s="212"/>
      <c r="AF391" s="212"/>
      <c r="AG391" s="212" t="s">
        <v>211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3" x14ac:dyDescent="0.3">
      <c r="A392" s="229"/>
      <c r="B392" s="230"/>
      <c r="C392" s="274" t="s">
        <v>573</v>
      </c>
      <c r="D392" s="264"/>
      <c r="E392" s="264"/>
      <c r="F392" s="264"/>
      <c r="G392" s="264"/>
      <c r="H392" s="233"/>
      <c r="I392" s="233"/>
      <c r="J392" s="233"/>
      <c r="K392" s="233"/>
      <c r="L392" s="233"/>
      <c r="M392" s="233"/>
      <c r="N392" s="232"/>
      <c r="O392" s="232"/>
      <c r="P392" s="232"/>
      <c r="Q392" s="232"/>
      <c r="R392" s="233"/>
      <c r="S392" s="233"/>
      <c r="T392" s="233"/>
      <c r="U392" s="233"/>
      <c r="V392" s="233"/>
      <c r="W392" s="233"/>
      <c r="X392" s="233"/>
      <c r="Y392" s="233"/>
      <c r="Z392" s="212"/>
      <c r="AA392" s="212"/>
      <c r="AB392" s="212"/>
      <c r="AC392" s="212"/>
      <c r="AD392" s="212"/>
      <c r="AE392" s="212"/>
      <c r="AF392" s="212"/>
      <c r="AG392" s="212" t="s">
        <v>211</v>
      </c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3" x14ac:dyDescent="0.3">
      <c r="A393" s="229"/>
      <c r="B393" s="230"/>
      <c r="C393" s="274" t="s">
        <v>574</v>
      </c>
      <c r="D393" s="264"/>
      <c r="E393" s="264"/>
      <c r="F393" s="264"/>
      <c r="G393" s="264"/>
      <c r="H393" s="233"/>
      <c r="I393" s="233"/>
      <c r="J393" s="233"/>
      <c r="K393" s="233"/>
      <c r="L393" s="233"/>
      <c r="M393" s="233"/>
      <c r="N393" s="232"/>
      <c r="O393" s="232"/>
      <c r="P393" s="232"/>
      <c r="Q393" s="232"/>
      <c r="R393" s="233"/>
      <c r="S393" s="233"/>
      <c r="T393" s="233"/>
      <c r="U393" s="233"/>
      <c r="V393" s="233"/>
      <c r="W393" s="233"/>
      <c r="X393" s="233"/>
      <c r="Y393" s="233"/>
      <c r="Z393" s="212"/>
      <c r="AA393" s="212"/>
      <c r="AB393" s="212"/>
      <c r="AC393" s="212"/>
      <c r="AD393" s="212"/>
      <c r="AE393" s="212"/>
      <c r="AF393" s="212"/>
      <c r="AG393" s="212" t="s">
        <v>211</v>
      </c>
      <c r="AH393" s="212"/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3" x14ac:dyDescent="0.3">
      <c r="A394" s="229"/>
      <c r="B394" s="230"/>
      <c r="C394" s="274" t="s">
        <v>575</v>
      </c>
      <c r="D394" s="264"/>
      <c r="E394" s="264"/>
      <c r="F394" s="264"/>
      <c r="G394" s="264"/>
      <c r="H394" s="233"/>
      <c r="I394" s="233"/>
      <c r="J394" s="233"/>
      <c r="K394" s="233"/>
      <c r="L394" s="233"/>
      <c r="M394" s="233"/>
      <c r="N394" s="232"/>
      <c r="O394" s="232"/>
      <c r="P394" s="232"/>
      <c r="Q394" s="232"/>
      <c r="R394" s="233"/>
      <c r="S394" s="233"/>
      <c r="T394" s="233"/>
      <c r="U394" s="233"/>
      <c r="V394" s="233"/>
      <c r="W394" s="233"/>
      <c r="X394" s="233"/>
      <c r="Y394" s="233"/>
      <c r="Z394" s="212"/>
      <c r="AA394" s="212"/>
      <c r="AB394" s="212"/>
      <c r="AC394" s="212"/>
      <c r="AD394" s="212"/>
      <c r="AE394" s="212"/>
      <c r="AF394" s="212"/>
      <c r="AG394" s="212" t="s">
        <v>211</v>
      </c>
      <c r="AH394" s="212"/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2" x14ac:dyDescent="0.3">
      <c r="A395" s="229"/>
      <c r="B395" s="230"/>
      <c r="C395" s="270" t="s">
        <v>576</v>
      </c>
      <c r="D395" s="235"/>
      <c r="E395" s="236">
        <v>1</v>
      </c>
      <c r="F395" s="233"/>
      <c r="G395" s="233"/>
      <c r="H395" s="233"/>
      <c r="I395" s="233"/>
      <c r="J395" s="233"/>
      <c r="K395" s="233"/>
      <c r="L395" s="233"/>
      <c r="M395" s="233"/>
      <c r="N395" s="232"/>
      <c r="O395" s="232"/>
      <c r="P395" s="232"/>
      <c r="Q395" s="232"/>
      <c r="R395" s="233"/>
      <c r="S395" s="233"/>
      <c r="T395" s="233"/>
      <c r="U395" s="233"/>
      <c r="V395" s="233"/>
      <c r="W395" s="233"/>
      <c r="X395" s="233"/>
      <c r="Y395" s="233"/>
      <c r="Z395" s="212"/>
      <c r="AA395" s="212"/>
      <c r="AB395" s="212"/>
      <c r="AC395" s="212"/>
      <c r="AD395" s="212"/>
      <c r="AE395" s="212"/>
      <c r="AF395" s="212"/>
      <c r="AG395" s="212" t="s">
        <v>152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ht="20.6" outlineLevel="1" x14ac:dyDescent="0.3">
      <c r="A396" s="251">
        <v>130</v>
      </c>
      <c r="B396" s="252" t="s">
        <v>577</v>
      </c>
      <c r="C396" s="269" t="s">
        <v>578</v>
      </c>
      <c r="D396" s="253" t="s">
        <v>558</v>
      </c>
      <c r="E396" s="254">
        <v>1022.9135</v>
      </c>
      <c r="F396" s="255"/>
      <c r="G396" s="256">
        <f>ROUND(E396*F396,2)</f>
        <v>0</v>
      </c>
      <c r="H396" s="234"/>
      <c r="I396" s="233">
        <f>ROUND(E396*H396,2)</f>
        <v>0</v>
      </c>
      <c r="J396" s="234"/>
      <c r="K396" s="233">
        <f>ROUND(E396*J396,2)</f>
        <v>0</v>
      </c>
      <c r="L396" s="233">
        <v>21</v>
      </c>
      <c r="M396" s="233">
        <f>G396*(1+L396/100)</f>
        <v>0</v>
      </c>
      <c r="N396" s="232">
        <v>0</v>
      </c>
      <c r="O396" s="232">
        <f>ROUND(E396*N396,2)</f>
        <v>0</v>
      </c>
      <c r="P396" s="232">
        <v>0</v>
      </c>
      <c r="Q396" s="232">
        <f>ROUND(E396*P396,2)</f>
        <v>0</v>
      </c>
      <c r="R396" s="233"/>
      <c r="S396" s="233" t="s">
        <v>229</v>
      </c>
      <c r="T396" s="233" t="s">
        <v>230</v>
      </c>
      <c r="U396" s="233">
        <v>0</v>
      </c>
      <c r="V396" s="233">
        <f>ROUND(E396*U396,2)</f>
        <v>0</v>
      </c>
      <c r="W396" s="233"/>
      <c r="X396" s="233" t="s">
        <v>143</v>
      </c>
      <c r="Y396" s="233" t="s">
        <v>144</v>
      </c>
      <c r="Z396" s="212"/>
      <c r="AA396" s="212"/>
      <c r="AB396" s="212"/>
      <c r="AC396" s="212"/>
      <c r="AD396" s="212"/>
      <c r="AE396" s="212"/>
      <c r="AF396" s="212"/>
      <c r="AG396" s="212" t="s">
        <v>145</v>
      </c>
      <c r="AH396" s="212"/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2" x14ac:dyDescent="0.3">
      <c r="A397" s="229"/>
      <c r="B397" s="230"/>
      <c r="C397" s="271" t="s">
        <v>231</v>
      </c>
      <c r="D397" s="263"/>
      <c r="E397" s="263"/>
      <c r="F397" s="263"/>
      <c r="G397" s="263"/>
      <c r="H397" s="233"/>
      <c r="I397" s="233"/>
      <c r="J397" s="233"/>
      <c r="K397" s="233"/>
      <c r="L397" s="233"/>
      <c r="M397" s="233"/>
      <c r="N397" s="232"/>
      <c r="O397" s="232"/>
      <c r="P397" s="232"/>
      <c r="Q397" s="232"/>
      <c r="R397" s="233"/>
      <c r="S397" s="233"/>
      <c r="T397" s="233"/>
      <c r="U397" s="233"/>
      <c r="V397" s="233"/>
      <c r="W397" s="233"/>
      <c r="X397" s="233"/>
      <c r="Y397" s="233"/>
      <c r="Z397" s="212"/>
      <c r="AA397" s="212"/>
      <c r="AB397" s="212"/>
      <c r="AC397" s="212"/>
      <c r="AD397" s="212"/>
      <c r="AE397" s="212"/>
      <c r="AF397" s="212"/>
      <c r="AG397" s="212" t="s">
        <v>211</v>
      </c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3" x14ac:dyDescent="0.3">
      <c r="A398" s="229"/>
      <c r="B398" s="230"/>
      <c r="C398" s="273" t="s">
        <v>232</v>
      </c>
      <c r="D398" s="237"/>
      <c r="E398" s="238"/>
      <c r="F398" s="239"/>
      <c r="G398" s="239"/>
      <c r="H398" s="233"/>
      <c r="I398" s="233"/>
      <c r="J398" s="233"/>
      <c r="K398" s="233"/>
      <c r="L398" s="233"/>
      <c r="M398" s="233"/>
      <c r="N398" s="232"/>
      <c r="O398" s="232"/>
      <c r="P398" s="232"/>
      <c r="Q398" s="232"/>
      <c r="R398" s="233"/>
      <c r="S398" s="233"/>
      <c r="T398" s="233"/>
      <c r="U398" s="233"/>
      <c r="V398" s="233"/>
      <c r="W398" s="233"/>
      <c r="X398" s="233"/>
      <c r="Y398" s="233"/>
      <c r="Z398" s="212"/>
      <c r="AA398" s="212"/>
      <c r="AB398" s="212"/>
      <c r="AC398" s="212"/>
      <c r="AD398" s="212"/>
      <c r="AE398" s="212"/>
      <c r="AF398" s="212"/>
      <c r="AG398" s="212" t="s">
        <v>211</v>
      </c>
      <c r="AH398" s="212"/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ht="41.6" outlineLevel="3" x14ac:dyDescent="0.3">
      <c r="A399" s="229"/>
      <c r="B399" s="230"/>
      <c r="C399" s="274" t="s">
        <v>579</v>
      </c>
      <c r="D399" s="264"/>
      <c r="E399" s="264"/>
      <c r="F399" s="264"/>
      <c r="G399" s="264"/>
      <c r="H399" s="233"/>
      <c r="I399" s="233"/>
      <c r="J399" s="233"/>
      <c r="K399" s="233"/>
      <c r="L399" s="233"/>
      <c r="M399" s="233"/>
      <c r="N399" s="232"/>
      <c r="O399" s="232"/>
      <c r="P399" s="232"/>
      <c r="Q399" s="232"/>
      <c r="R399" s="233"/>
      <c r="S399" s="233"/>
      <c r="T399" s="233"/>
      <c r="U399" s="233"/>
      <c r="V399" s="233"/>
      <c r="W399" s="233"/>
      <c r="X399" s="233"/>
      <c r="Y399" s="233"/>
      <c r="Z399" s="212"/>
      <c r="AA399" s="212"/>
      <c r="AB399" s="212"/>
      <c r="AC399" s="212"/>
      <c r="AD399" s="212"/>
      <c r="AE399" s="212"/>
      <c r="AF399" s="212"/>
      <c r="AG399" s="212" t="s">
        <v>211</v>
      </c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65" t="str">
        <f>C399</f>
        <v>Povrchová úprava žárovým pozinkováním dle DIN 50976. Pokud se jednotlivé žárově pozinkované díly konstrukcí budou dodatečně spojovat, spoje musí být provedené šroubované s předem navařenými úchyty (jsou-li zapotřebí), spojovací materiál se vyžaduje stejné kvality (povrchové úpravy) žárově zinkované – jako spojované prvky.</v>
      </c>
      <c r="BB399" s="212"/>
      <c r="BC399" s="212"/>
      <c r="BD399" s="212"/>
      <c r="BE399" s="212"/>
      <c r="BF399" s="212"/>
      <c r="BG399" s="212"/>
      <c r="BH399" s="212"/>
    </row>
    <row r="400" spans="1:60" outlineLevel="3" x14ac:dyDescent="0.3">
      <c r="A400" s="229"/>
      <c r="B400" s="230"/>
      <c r="C400" s="273" t="s">
        <v>232</v>
      </c>
      <c r="D400" s="237"/>
      <c r="E400" s="238"/>
      <c r="F400" s="239"/>
      <c r="G400" s="239"/>
      <c r="H400" s="233"/>
      <c r="I400" s="233"/>
      <c r="J400" s="233"/>
      <c r="K400" s="233"/>
      <c r="L400" s="233"/>
      <c r="M400" s="233"/>
      <c r="N400" s="232"/>
      <c r="O400" s="232"/>
      <c r="P400" s="232"/>
      <c r="Q400" s="232"/>
      <c r="R400" s="233"/>
      <c r="S400" s="233"/>
      <c r="T400" s="233"/>
      <c r="U400" s="233"/>
      <c r="V400" s="233"/>
      <c r="W400" s="233"/>
      <c r="X400" s="233"/>
      <c r="Y400" s="233"/>
      <c r="Z400" s="212"/>
      <c r="AA400" s="212"/>
      <c r="AB400" s="212"/>
      <c r="AC400" s="212"/>
      <c r="AD400" s="212"/>
      <c r="AE400" s="212"/>
      <c r="AF400" s="212"/>
      <c r="AG400" s="212" t="s">
        <v>211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ht="51.9" outlineLevel="3" x14ac:dyDescent="0.3">
      <c r="A401" s="229"/>
      <c r="B401" s="230"/>
      <c r="C401" s="274" t="s">
        <v>580</v>
      </c>
      <c r="D401" s="264"/>
      <c r="E401" s="264"/>
      <c r="F401" s="264"/>
      <c r="G401" s="264"/>
      <c r="H401" s="233"/>
      <c r="I401" s="233"/>
      <c r="J401" s="233"/>
      <c r="K401" s="233"/>
      <c r="L401" s="233"/>
      <c r="M401" s="233"/>
      <c r="N401" s="232"/>
      <c r="O401" s="232"/>
      <c r="P401" s="232"/>
      <c r="Q401" s="232"/>
      <c r="R401" s="233"/>
      <c r="S401" s="233"/>
      <c r="T401" s="233"/>
      <c r="U401" s="233"/>
      <c r="V401" s="233"/>
      <c r="W401" s="233"/>
      <c r="X401" s="233"/>
      <c r="Y401" s="233"/>
      <c r="Z401" s="212"/>
      <c r="AA401" s="212"/>
      <c r="AB401" s="212"/>
      <c r="AC401" s="212"/>
      <c r="AD401" s="212"/>
      <c r="AE401" s="212"/>
      <c r="AF401" s="212"/>
      <c r="AG401" s="212" t="s">
        <v>211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65" t="str">
        <f>C401</f>
        <v>Ocelovou nosnou konstrukci, která bude opatřena pozinkováním  tvoří rám a 2 podélné nosníky z pfilu 2xU160 – do krabice. Rám je v rozích podepřen krátkými sloupy z tr.127/8. Tyto sloupky budou kotvené přes kotevní plech ke stávajícím nosným železobetonovým střešním průvlakům objektu školy. Příčně jsou podélné hlavní nosníky propojené výztuhami z profilu U160, stejného profilu jsou schodišťové ramena. Žárové pozinkování bude také na konstrukci podlahy z pororoštu. Schodišťových schodnic, schodišťových stupňů a zábradlí</v>
      </c>
      <c r="BB401" s="212"/>
      <c r="BC401" s="212"/>
      <c r="BD401" s="212"/>
      <c r="BE401" s="212"/>
      <c r="BF401" s="212"/>
      <c r="BG401" s="212"/>
      <c r="BH401" s="212"/>
    </row>
    <row r="402" spans="1:60" outlineLevel="2" x14ac:dyDescent="0.3">
      <c r="A402" s="229"/>
      <c r="B402" s="230"/>
      <c r="C402" s="270" t="s">
        <v>581</v>
      </c>
      <c r="D402" s="235"/>
      <c r="E402" s="236">
        <v>1022.9135</v>
      </c>
      <c r="F402" s="233"/>
      <c r="G402" s="233"/>
      <c r="H402" s="233"/>
      <c r="I402" s="233"/>
      <c r="J402" s="233"/>
      <c r="K402" s="233"/>
      <c r="L402" s="233"/>
      <c r="M402" s="233"/>
      <c r="N402" s="232"/>
      <c r="O402" s="232"/>
      <c r="P402" s="232"/>
      <c r="Q402" s="232"/>
      <c r="R402" s="233"/>
      <c r="S402" s="233"/>
      <c r="T402" s="233"/>
      <c r="U402" s="233"/>
      <c r="V402" s="233"/>
      <c r="W402" s="233"/>
      <c r="X402" s="233"/>
      <c r="Y402" s="233"/>
      <c r="Z402" s="212"/>
      <c r="AA402" s="212"/>
      <c r="AB402" s="212"/>
      <c r="AC402" s="212"/>
      <c r="AD402" s="212"/>
      <c r="AE402" s="212"/>
      <c r="AF402" s="212"/>
      <c r="AG402" s="212" t="s">
        <v>152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ht="20.6" outlineLevel="1" x14ac:dyDescent="0.3">
      <c r="A403" s="251">
        <v>131</v>
      </c>
      <c r="B403" s="252" t="s">
        <v>582</v>
      </c>
      <c r="C403" s="269" t="s">
        <v>583</v>
      </c>
      <c r="D403" s="253" t="s">
        <v>558</v>
      </c>
      <c r="E403" s="254">
        <v>3281.8240000000001</v>
      </c>
      <c r="F403" s="255"/>
      <c r="G403" s="256">
        <f>ROUND(E403*F403,2)</f>
        <v>0</v>
      </c>
      <c r="H403" s="234"/>
      <c r="I403" s="233">
        <f>ROUND(E403*H403,2)</f>
        <v>0</v>
      </c>
      <c r="J403" s="234"/>
      <c r="K403" s="233">
        <f>ROUND(E403*J403,2)</f>
        <v>0</v>
      </c>
      <c r="L403" s="233">
        <v>21</v>
      </c>
      <c r="M403" s="233">
        <f>G403*(1+L403/100)</f>
        <v>0</v>
      </c>
      <c r="N403" s="232">
        <v>0</v>
      </c>
      <c r="O403" s="232">
        <f>ROUND(E403*N403,2)</f>
        <v>0</v>
      </c>
      <c r="P403" s="232">
        <v>0</v>
      </c>
      <c r="Q403" s="232">
        <f>ROUND(E403*P403,2)</f>
        <v>0</v>
      </c>
      <c r="R403" s="233"/>
      <c r="S403" s="233" t="s">
        <v>229</v>
      </c>
      <c r="T403" s="233" t="s">
        <v>230</v>
      </c>
      <c r="U403" s="233">
        <v>0</v>
      </c>
      <c r="V403" s="233">
        <f>ROUND(E403*U403,2)</f>
        <v>0</v>
      </c>
      <c r="W403" s="233"/>
      <c r="X403" s="233" t="s">
        <v>143</v>
      </c>
      <c r="Y403" s="233" t="s">
        <v>144</v>
      </c>
      <c r="Z403" s="212"/>
      <c r="AA403" s="212"/>
      <c r="AB403" s="212"/>
      <c r="AC403" s="212"/>
      <c r="AD403" s="212"/>
      <c r="AE403" s="212"/>
      <c r="AF403" s="212"/>
      <c r="AG403" s="212" t="s">
        <v>145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2" x14ac:dyDescent="0.3">
      <c r="A404" s="229"/>
      <c r="B404" s="230"/>
      <c r="C404" s="271" t="s">
        <v>231</v>
      </c>
      <c r="D404" s="263"/>
      <c r="E404" s="263"/>
      <c r="F404" s="263"/>
      <c r="G404" s="263"/>
      <c r="H404" s="233"/>
      <c r="I404" s="233"/>
      <c r="J404" s="233"/>
      <c r="K404" s="233"/>
      <c r="L404" s="233"/>
      <c r="M404" s="233"/>
      <c r="N404" s="232"/>
      <c r="O404" s="232"/>
      <c r="P404" s="232"/>
      <c r="Q404" s="232"/>
      <c r="R404" s="233"/>
      <c r="S404" s="233"/>
      <c r="T404" s="233"/>
      <c r="U404" s="233"/>
      <c r="V404" s="233"/>
      <c r="W404" s="233"/>
      <c r="X404" s="233"/>
      <c r="Y404" s="233"/>
      <c r="Z404" s="212"/>
      <c r="AA404" s="212"/>
      <c r="AB404" s="212"/>
      <c r="AC404" s="212"/>
      <c r="AD404" s="212"/>
      <c r="AE404" s="212"/>
      <c r="AF404" s="212"/>
      <c r="AG404" s="212" t="s">
        <v>211</v>
      </c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3" x14ac:dyDescent="0.3">
      <c r="A405" s="229"/>
      <c r="B405" s="230"/>
      <c r="C405" s="273" t="s">
        <v>232</v>
      </c>
      <c r="D405" s="237"/>
      <c r="E405" s="238"/>
      <c r="F405" s="239"/>
      <c r="G405" s="239"/>
      <c r="H405" s="233"/>
      <c r="I405" s="233"/>
      <c r="J405" s="233"/>
      <c r="K405" s="233"/>
      <c r="L405" s="233"/>
      <c r="M405" s="233"/>
      <c r="N405" s="232"/>
      <c r="O405" s="232"/>
      <c r="P405" s="232"/>
      <c r="Q405" s="232"/>
      <c r="R405" s="233"/>
      <c r="S405" s="233"/>
      <c r="T405" s="233"/>
      <c r="U405" s="233"/>
      <c r="V405" s="233"/>
      <c r="W405" s="233"/>
      <c r="X405" s="233"/>
      <c r="Y405" s="233"/>
      <c r="Z405" s="212"/>
      <c r="AA405" s="212"/>
      <c r="AB405" s="212"/>
      <c r="AC405" s="212"/>
      <c r="AD405" s="212"/>
      <c r="AE405" s="212"/>
      <c r="AF405" s="212"/>
      <c r="AG405" s="212" t="s">
        <v>211</v>
      </c>
      <c r="AH405" s="212"/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3" x14ac:dyDescent="0.3">
      <c r="A406" s="229"/>
      <c r="B406" s="230"/>
      <c r="C406" s="274" t="s">
        <v>584</v>
      </c>
      <c r="D406" s="264"/>
      <c r="E406" s="264"/>
      <c r="F406" s="264"/>
      <c r="G406" s="264"/>
      <c r="H406" s="233"/>
      <c r="I406" s="233"/>
      <c r="J406" s="233"/>
      <c r="K406" s="233"/>
      <c r="L406" s="233"/>
      <c r="M406" s="233"/>
      <c r="N406" s="232"/>
      <c r="O406" s="232"/>
      <c r="P406" s="232"/>
      <c r="Q406" s="232"/>
      <c r="R406" s="233"/>
      <c r="S406" s="233"/>
      <c r="T406" s="233"/>
      <c r="U406" s="233"/>
      <c r="V406" s="233"/>
      <c r="W406" s="233"/>
      <c r="X406" s="233"/>
      <c r="Y406" s="233"/>
      <c r="Z406" s="212"/>
      <c r="AA406" s="212"/>
      <c r="AB406" s="212"/>
      <c r="AC406" s="212"/>
      <c r="AD406" s="212"/>
      <c r="AE406" s="212"/>
      <c r="AF406" s="212"/>
      <c r="AG406" s="212" t="s">
        <v>211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3" x14ac:dyDescent="0.3">
      <c r="A407" s="229"/>
      <c r="B407" s="230"/>
      <c r="C407" s="274" t="s">
        <v>585</v>
      </c>
      <c r="D407" s="264"/>
      <c r="E407" s="264"/>
      <c r="F407" s="264"/>
      <c r="G407" s="264"/>
      <c r="H407" s="233"/>
      <c r="I407" s="233"/>
      <c r="J407" s="233"/>
      <c r="K407" s="233"/>
      <c r="L407" s="233"/>
      <c r="M407" s="233"/>
      <c r="N407" s="232"/>
      <c r="O407" s="232"/>
      <c r="P407" s="232"/>
      <c r="Q407" s="232"/>
      <c r="R407" s="233"/>
      <c r="S407" s="233"/>
      <c r="T407" s="233"/>
      <c r="U407" s="233"/>
      <c r="V407" s="233"/>
      <c r="W407" s="233"/>
      <c r="X407" s="233"/>
      <c r="Y407" s="233"/>
      <c r="Z407" s="212"/>
      <c r="AA407" s="212"/>
      <c r="AB407" s="212"/>
      <c r="AC407" s="212"/>
      <c r="AD407" s="212"/>
      <c r="AE407" s="212"/>
      <c r="AF407" s="212"/>
      <c r="AG407" s="212" t="s">
        <v>211</v>
      </c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3" x14ac:dyDescent="0.3">
      <c r="A408" s="229"/>
      <c r="B408" s="230"/>
      <c r="C408" s="274" t="s">
        <v>586</v>
      </c>
      <c r="D408" s="264"/>
      <c r="E408" s="264"/>
      <c r="F408" s="264"/>
      <c r="G408" s="264"/>
      <c r="H408" s="233"/>
      <c r="I408" s="233"/>
      <c r="J408" s="233"/>
      <c r="K408" s="233"/>
      <c r="L408" s="233"/>
      <c r="M408" s="233"/>
      <c r="N408" s="232"/>
      <c r="O408" s="232"/>
      <c r="P408" s="232"/>
      <c r="Q408" s="232"/>
      <c r="R408" s="233"/>
      <c r="S408" s="233"/>
      <c r="T408" s="233"/>
      <c r="U408" s="233"/>
      <c r="V408" s="233"/>
      <c r="W408" s="233"/>
      <c r="X408" s="233"/>
      <c r="Y408" s="233"/>
      <c r="Z408" s="212"/>
      <c r="AA408" s="212"/>
      <c r="AB408" s="212"/>
      <c r="AC408" s="212"/>
      <c r="AD408" s="212"/>
      <c r="AE408" s="212"/>
      <c r="AF408" s="212"/>
      <c r="AG408" s="212" t="s">
        <v>211</v>
      </c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3" x14ac:dyDescent="0.3">
      <c r="A409" s="229"/>
      <c r="B409" s="230"/>
      <c r="C409" s="274" t="s">
        <v>587</v>
      </c>
      <c r="D409" s="264"/>
      <c r="E409" s="264"/>
      <c r="F409" s="264"/>
      <c r="G409" s="264"/>
      <c r="H409" s="233"/>
      <c r="I409" s="233"/>
      <c r="J409" s="233"/>
      <c r="K409" s="233"/>
      <c r="L409" s="233"/>
      <c r="M409" s="233"/>
      <c r="N409" s="232"/>
      <c r="O409" s="232"/>
      <c r="P409" s="232"/>
      <c r="Q409" s="232"/>
      <c r="R409" s="233"/>
      <c r="S409" s="233"/>
      <c r="T409" s="233"/>
      <c r="U409" s="233"/>
      <c r="V409" s="233"/>
      <c r="W409" s="233"/>
      <c r="X409" s="233"/>
      <c r="Y409" s="233"/>
      <c r="Z409" s="212"/>
      <c r="AA409" s="212"/>
      <c r="AB409" s="212"/>
      <c r="AC409" s="212"/>
      <c r="AD409" s="212"/>
      <c r="AE409" s="212"/>
      <c r="AF409" s="212"/>
      <c r="AG409" s="212" t="s">
        <v>211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3" x14ac:dyDescent="0.3">
      <c r="A410" s="229"/>
      <c r="B410" s="230"/>
      <c r="C410" s="274" t="s">
        <v>588</v>
      </c>
      <c r="D410" s="264"/>
      <c r="E410" s="264"/>
      <c r="F410" s="264"/>
      <c r="G410" s="264"/>
      <c r="H410" s="233"/>
      <c r="I410" s="233"/>
      <c r="J410" s="233"/>
      <c r="K410" s="233"/>
      <c r="L410" s="233"/>
      <c r="M410" s="233"/>
      <c r="N410" s="232"/>
      <c r="O410" s="232"/>
      <c r="P410" s="232"/>
      <c r="Q410" s="232"/>
      <c r="R410" s="233"/>
      <c r="S410" s="233"/>
      <c r="T410" s="233"/>
      <c r="U410" s="233"/>
      <c r="V410" s="233"/>
      <c r="W410" s="233"/>
      <c r="X410" s="233"/>
      <c r="Y410" s="233"/>
      <c r="Z410" s="212"/>
      <c r="AA410" s="212"/>
      <c r="AB410" s="212"/>
      <c r="AC410" s="212"/>
      <c r="AD410" s="212"/>
      <c r="AE410" s="212"/>
      <c r="AF410" s="212"/>
      <c r="AG410" s="212" t="s">
        <v>211</v>
      </c>
      <c r="AH410" s="212"/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3" x14ac:dyDescent="0.3">
      <c r="A411" s="229"/>
      <c r="B411" s="230"/>
      <c r="C411" s="274" t="s">
        <v>589</v>
      </c>
      <c r="D411" s="264"/>
      <c r="E411" s="264"/>
      <c r="F411" s="264"/>
      <c r="G411" s="264"/>
      <c r="H411" s="233"/>
      <c r="I411" s="233"/>
      <c r="J411" s="233"/>
      <c r="K411" s="233"/>
      <c r="L411" s="233"/>
      <c r="M411" s="233"/>
      <c r="N411" s="232"/>
      <c r="O411" s="232"/>
      <c r="P411" s="232"/>
      <c r="Q411" s="232"/>
      <c r="R411" s="233"/>
      <c r="S411" s="233"/>
      <c r="T411" s="233"/>
      <c r="U411" s="233"/>
      <c r="V411" s="233"/>
      <c r="W411" s="233"/>
      <c r="X411" s="233"/>
      <c r="Y411" s="233"/>
      <c r="Z411" s="212"/>
      <c r="AA411" s="212"/>
      <c r="AB411" s="212"/>
      <c r="AC411" s="212"/>
      <c r="AD411" s="212"/>
      <c r="AE411" s="212"/>
      <c r="AF411" s="212"/>
      <c r="AG411" s="212" t="s">
        <v>211</v>
      </c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2" x14ac:dyDescent="0.3">
      <c r="A412" s="229"/>
      <c r="B412" s="230"/>
      <c r="C412" s="270" t="s">
        <v>590</v>
      </c>
      <c r="D412" s="235"/>
      <c r="E412" s="236">
        <v>3281.8240000000001</v>
      </c>
      <c r="F412" s="233"/>
      <c r="G412" s="233"/>
      <c r="H412" s="233"/>
      <c r="I412" s="233"/>
      <c r="J412" s="233"/>
      <c r="K412" s="233"/>
      <c r="L412" s="233"/>
      <c r="M412" s="233"/>
      <c r="N412" s="232"/>
      <c r="O412" s="232"/>
      <c r="P412" s="232"/>
      <c r="Q412" s="232"/>
      <c r="R412" s="233"/>
      <c r="S412" s="233"/>
      <c r="T412" s="233"/>
      <c r="U412" s="233"/>
      <c r="V412" s="233"/>
      <c r="W412" s="233"/>
      <c r="X412" s="233"/>
      <c r="Y412" s="233"/>
      <c r="Z412" s="212"/>
      <c r="AA412" s="212"/>
      <c r="AB412" s="212"/>
      <c r="AC412" s="212"/>
      <c r="AD412" s="212"/>
      <c r="AE412" s="212"/>
      <c r="AF412" s="212"/>
      <c r="AG412" s="212" t="s">
        <v>152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 x14ac:dyDescent="0.3">
      <c r="A413" s="251">
        <v>132</v>
      </c>
      <c r="B413" s="252" t="s">
        <v>591</v>
      </c>
      <c r="C413" s="269" t="s">
        <v>592</v>
      </c>
      <c r="D413" s="253" t="s">
        <v>141</v>
      </c>
      <c r="E413" s="254">
        <v>5.8</v>
      </c>
      <c r="F413" s="255"/>
      <c r="G413" s="256">
        <f>ROUND(E413*F413,2)</f>
        <v>0</v>
      </c>
      <c r="H413" s="234"/>
      <c r="I413" s="233">
        <f>ROUND(E413*H413,2)</f>
        <v>0</v>
      </c>
      <c r="J413" s="234"/>
      <c r="K413" s="233">
        <f>ROUND(E413*J413,2)</f>
        <v>0</v>
      </c>
      <c r="L413" s="233">
        <v>21</v>
      </c>
      <c r="M413" s="233">
        <f>G413*(1+L413/100)</f>
        <v>0</v>
      </c>
      <c r="N413" s="232">
        <v>0</v>
      </c>
      <c r="O413" s="232">
        <f>ROUND(E413*N413,2)</f>
        <v>0</v>
      </c>
      <c r="P413" s="232">
        <v>0</v>
      </c>
      <c r="Q413" s="232">
        <f>ROUND(E413*P413,2)</f>
        <v>0</v>
      </c>
      <c r="R413" s="233"/>
      <c r="S413" s="233" t="s">
        <v>229</v>
      </c>
      <c r="T413" s="233" t="s">
        <v>230</v>
      </c>
      <c r="U413" s="233">
        <v>0</v>
      </c>
      <c r="V413" s="233">
        <f>ROUND(E413*U413,2)</f>
        <v>0</v>
      </c>
      <c r="W413" s="233"/>
      <c r="X413" s="233" t="s">
        <v>143</v>
      </c>
      <c r="Y413" s="233" t="s">
        <v>144</v>
      </c>
      <c r="Z413" s="212"/>
      <c r="AA413" s="212"/>
      <c r="AB413" s="212"/>
      <c r="AC413" s="212"/>
      <c r="AD413" s="212"/>
      <c r="AE413" s="212"/>
      <c r="AF413" s="212"/>
      <c r="AG413" s="212" t="s">
        <v>145</v>
      </c>
      <c r="AH413" s="212"/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2" x14ac:dyDescent="0.3">
      <c r="A414" s="229"/>
      <c r="B414" s="230"/>
      <c r="C414" s="271" t="s">
        <v>593</v>
      </c>
      <c r="D414" s="263"/>
      <c r="E414" s="263"/>
      <c r="F414" s="263"/>
      <c r="G414" s="263"/>
      <c r="H414" s="233"/>
      <c r="I414" s="233"/>
      <c r="J414" s="233"/>
      <c r="K414" s="233"/>
      <c r="L414" s="233"/>
      <c r="M414" s="233"/>
      <c r="N414" s="232"/>
      <c r="O414" s="232"/>
      <c r="P414" s="232"/>
      <c r="Q414" s="232"/>
      <c r="R414" s="233"/>
      <c r="S414" s="233"/>
      <c r="T414" s="233"/>
      <c r="U414" s="233"/>
      <c r="V414" s="233"/>
      <c r="W414" s="233"/>
      <c r="X414" s="233"/>
      <c r="Y414" s="233"/>
      <c r="Z414" s="212"/>
      <c r="AA414" s="212"/>
      <c r="AB414" s="212"/>
      <c r="AC414" s="212"/>
      <c r="AD414" s="212"/>
      <c r="AE414" s="212"/>
      <c r="AF414" s="212"/>
      <c r="AG414" s="212" t="s">
        <v>211</v>
      </c>
      <c r="AH414" s="212"/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3" x14ac:dyDescent="0.3">
      <c r="A415" s="229"/>
      <c r="B415" s="230"/>
      <c r="C415" s="273" t="s">
        <v>232</v>
      </c>
      <c r="D415" s="237"/>
      <c r="E415" s="238"/>
      <c r="F415" s="239"/>
      <c r="G415" s="239"/>
      <c r="H415" s="233"/>
      <c r="I415" s="233"/>
      <c r="J415" s="233"/>
      <c r="K415" s="233"/>
      <c r="L415" s="233"/>
      <c r="M415" s="233"/>
      <c r="N415" s="232"/>
      <c r="O415" s="232"/>
      <c r="P415" s="232"/>
      <c r="Q415" s="232"/>
      <c r="R415" s="233"/>
      <c r="S415" s="233"/>
      <c r="T415" s="233"/>
      <c r="U415" s="233"/>
      <c r="V415" s="233"/>
      <c r="W415" s="233"/>
      <c r="X415" s="233"/>
      <c r="Y415" s="233"/>
      <c r="Z415" s="212"/>
      <c r="AA415" s="212"/>
      <c r="AB415" s="212"/>
      <c r="AC415" s="212"/>
      <c r="AD415" s="212"/>
      <c r="AE415" s="212"/>
      <c r="AF415" s="212"/>
      <c r="AG415" s="212" t="s">
        <v>211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3" x14ac:dyDescent="0.3">
      <c r="A416" s="229"/>
      <c r="B416" s="230"/>
      <c r="C416" s="274" t="s">
        <v>594</v>
      </c>
      <c r="D416" s="264"/>
      <c r="E416" s="264"/>
      <c r="F416" s="264"/>
      <c r="G416" s="264"/>
      <c r="H416" s="233"/>
      <c r="I416" s="233"/>
      <c r="J416" s="233"/>
      <c r="K416" s="233"/>
      <c r="L416" s="233"/>
      <c r="M416" s="233"/>
      <c r="N416" s="232"/>
      <c r="O416" s="232"/>
      <c r="P416" s="232"/>
      <c r="Q416" s="232"/>
      <c r="R416" s="233"/>
      <c r="S416" s="233"/>
      <c r="T416" s="233"/>
      <c r="U416" s="233"/>
      <c r="V416" s="233"/>
      <c r="W416" s="233"/>
      <c r="X416" s="233"/>
      <c r="Y416" s="233"/>
      <c r="Z416" s="212"/>
      <c r="AA416" s="212"/>
      <c r="AB416" s="212"/>
      <c r="AC416" s="212"/>
      <c r="AD416" s="212"/>
      <c r="AE416" s="212"/>
      <c r="AF416" s="212"/>
      <c r="AG416" s="212" t="s">
        <v>211</v>
      </c>
      <c r="AH416" s="212"/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2" x14ac:dyDescent="0.3">
      <c r="A417" s="229"/>
      <c r="B417" s="230"/>
      <c r="C417" s="270" t="s">
        <v>595</v>
      </c>
      <c r="D417" s="235"/>
      <c r="E417" s="236">
        <v>5.8</v>
      </c>
      <c r="F417" s="233"/>
      <c r="G417" s="233"/>
      <c r="H417" s="233"/>
      <c r="I417" s="233"/>
      <c r="J417" s="233"/>
      <c r="K417" s="233"/>
      <c r="L417" s="233"/>
      <c r="M417" s="233"/>
      <c r="N417" s="232"/>
      <c r="O417" s="232"/>
      <c r="P417" s="232"/>
      <c r="Q417" s="232"/>
      <c r="R417" s="233"/>
      <c r="S417" s="233"/>
      <c r="T417" s="233"/>
      <c r="U417" s="233"/>
      <c r="V417" s="233"/>
      <c r="W417" s="233"/>
      <c r="X417" s="233"/>
      <c r="Y417" s="233"/>
      <c r="Z417" s="212"/>
      <c r="AA417" s="212"/>
      <c r="AB417" s="212"/>
      <c r="AC417" s="212"/>
      <c r="AD417" s="212"/>
      <c r="AE417" s="212"/>
      <c r="AF417" s="212"/>
      <c r="AG417" s="212" t="s">
        <v>152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ht="20.6" outlineLevel="1" x14ac:dyDescent="0.3">
      <c r="A418" s="251">
        <v>133</v>
      </c>
      <c r="B418" s="252" t="s">
        <v>596</v>
      </c>
      <c r="C418" s="269" t="s">
        <v>597</v>
      </c>
      <c r="D418" s="253" t="s">
        <v>215</v>
      </c>
      <c r="E418" s="254">
        <v>3</v>
      </c>
      <c r="F418" s="255"/>
      <c r="G418" s="256">
        <f>ROUND(E418*F418,2)</f>
        <v>0</v>
      </c>
      <c r="H418" s="234"/>
      <c r="I418" s="233">
        <f>ROUND(E418*H418,2)</f>
        <v>0</v>
      </c>
      <c r="J418" s="234"/>
      <c r="K418" s="233">
        <f>ROUND(E418*J418,2)</f>
        <v>0</v>
      </c>
      <c r="L418" s="233">
        <v>21</v>
      </c>
      <c r="M418" s="233">
        <f>G418*(1+L418/100)</f>
        <v>0</v>
      </c>
      <c r="N418" s="232">
        <v>0</v>
      </c>
      <c r="O418" s="232">
        <f>ROUND(E418*N418,2)</f>
        <v>0</v>
      </c>
      <c r="P418" s="232">
        <v>0</v>
      </c>
      <c r="Q418" s="232">
        <f>ROUND(E418*P418,2)</f>
        <v>0</v>
      </c>
      <c r="R418" s="233"/>
      <c r="S418" s="233" t="s">
        <v>229</v>
      </c>
      <c r="T418" s="233" t="s">
        <v>230</v>
      </c>
      <c r="U418" s="233">
        <v>0</v>
      </c>
      <c r="V418" s="233">
        <f>ROUND(E418*U418,2)</f>
        <v>0</v>
      </c>
      <c r="W418" s="233"/>
      <c r="X418" s="233" t="s">
        <v>143</v>
      </c>
      <c r="Y418" s="233" t="s">
        <v>144</v>
      </c>
      <c r="Z418" s="212"/>
      <c r="AA418" s="212"/>
      <c r="AB418" s="212"/>
      <c r="AC418" s="212"/>
      <c r="AD418" s="212"/>
      <c r="AE418" s="212"/>
      <c r="AF418" s="212"/>
      <c r="AG418" s="212" t="s">
        <v>145</v>
      </c>
      <c r="AH418" s="212"/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2" x14ac:dyDescent="0.3">
      <c r="A419" s="229"/>
      <c r="B419" s="230"/>
      <c r="C419" s="271" t="s">
        <v>593</v>
      </c>
      <c r="D419" s="263"/>
      <c r="E419" s="263"/>
      <c r="F419" s="263"/>
      <c r="G419" s="263"/>
      <c r="H419" s="233"/>
      <c r="I419" s="233"/>
      <c r="J419" s="233"/>
      <c r="K419" s="233"/>
      <c r="L419" s="233"/>
      <c r="M419" s="233"/>
      <c r="N419" s="232"/>
      <c r="O419" s="232"/>
      <c r="P419" s="232"/>
      <c r="Q419" s="232"/>
      <c r="R419" s="233"/>
      <c r="S419" s="233"/>
      <c r="T419" s="233"/>
      <c r="U419" s="233"/>
      <c r="V419" s="233"/>
      <c r="W419" s="233"/>
      <c r="X419" s="233"/>
      <c r="Y419" s="233"/>
      <c r="Z419" s="212"/>
      <c r="AA419" s="212"/>
      <c r="AB419" s="212"/>
      <c r="AC419" s="212"/>
      <c r="AD419" s="212"/>
      <c r="AE419" s="212"/>
      <c r="AF419" s="212"/>
      <c r="AG419" s="212" t="s">
        <v>211</v>
      </c>
      <c r="AH419" s="212"/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3" x14ac:dyDescent="0.3">
      <c r="A420" s="229"/>
      <c r="B420" s="230"/>
      <c r="C420" s="273" t="s">
        <v>232</v>
      </c>
      <c r="D420" s="237"/>
      <c r="E420" s="238"/>
      <c r="F420" s="239"/>
      <c r="G420" s="239"/>
      <c r="H420" s="233"/>
      <c r="I420" s="233"/>
      <c r="J420" s="233"/>
      <c r="K420" s="233"/>
      <c r="L420" s="233"/>
      <c r="M420" s="233"/>
      <c r="N420" s="232"/>
      <c r="O420" s="232"/>
      <c r="P420" s="232"/>
      <c r="Q420" s="232"/>
      <c r="R420" s="233"/>
      <c r="S420" s="233"/>
      <c r="T420" s="233"/>
      <c r="U420" s="233"/>
      <c r="V420" s="233"/>
      <c r="W420" s="233"/>
      <c r="X420" s="233"/>
      <c r="Y420" s="233"/>
      <c r="Z420" s="212"/>
      <c r="AA420" s="212"/>
      <c r="AB420" s="212"/>
      <c r="AC420" s="212"/>
      <c r="AD420" s="212"/>
      <c r="AE420" s="212"/>
      <c r="AF420" s="212"/>
      <c r="AG420" s="212" t="s">
        <v>211</v>
      </c>
      <c r="AH420" s="212"/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3" x14ac:dyDescent="0.3">
      <c r="A421" s="229"/>
      <c r="B421" s="230"/>
      <c r="C421" s="274" t="s">
        <v>598</v>
      </c>
      <c r="D421" s="264"/>
      <c r="E421" s="264"/>
      <c r="F421" s="264"/>
      <c r="G421" s="264"/>
      <c r="H421" s="233"/>
      <c r="I421" s="233"/>
      <c r="J421" s="233"/>
      <c r="K421" s="233"/>
      <c r="L421" s="233"/>
      <c r="M421" s="233"/>
      <c r="N421" s="232"/>
      <c r="O421" s="232"/>
      <c r="P421" s="232"/>
      <c r="Q421" s="232"/>
      <c r="R421" s="233"/>
      <c r="S421" s="233"/>
      <c r="T421" s="233"/>
      <c r="U421" s="233"/>
      <c r="V421" s="233"/>
      <c r="W421" s="233"/>
      <c r="X421" s="233"/>
      <c r="Y421" s="233"/>
      <c r="Z421" s="212"/>
      <c r="AA421" s="212"/>
      <c r="AB421" s="212"/>
      <c r="AC421" s="212"/>
      <c r="AD421" s="212"/>
      <c r="AE421" s="212"/>
      <c r="AF421" s="212"/>
      <c r="AG421" s="212" t="s">
        <v>211</v>
      </c>
      <c r="AH421" s="212"/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65" t="str">
        <f>C421</f>
        <v>Schodišťový stupeň z lisovaného pororoštu (PR) 33/66, výška 40 mm, síla 3 mm, ocel S235JR, žárový pozink.</v>
      </c>
      <c r="BB421" s="212"/>
      <c r="BC421" s="212"/>
      <c r="BD421" s="212"/>
      <c r="BE421" s="212"/>
      <c r="BF421" s="212"/>
      <c r="BG421" s="212"/>
      <c r="BH421" s="212"/>
    </row>
    <row r="422" spans="1:60" outlineLevel="2" x14ac:dyDescent="0.3">
      <c r="A422" s="229"/>
      <c r="B422" s="230"/>
      <c r="C422" s="270" t="s">
        <v>599</v>
      </c>
      <c r="D422" s="235"/>
      <c r="E422" s="236">
        <v>3</v>
      </c>
      <c r="F422" s="233"/>
      <c r="G422" s="233"/>
      <c r="H422" s="233"/>
      <c r="I422" s="233"/>
      <c r="J422" s="233"/>
      <c r="K422" s="233"/>
      <c r="L422" s="233"/>
      <c r="M422" s="233"/>
      <c r="N422" s="232"/>
      <c r="O422" s="232"/>
      <c r="P422" s="232"/>
      <c r="Q422" s="232"/>
      <c r="R422" s="233"/>
      <c r="S422" s="233"/>
      <c r="T422" s="233"/>
      <c r="U422" s="233"/>
      <c r="V422" s="233"/>
      <c r="W422" s="233"/>
      <c r="X422" s="233"/>
      <c r="Y422" s="233"/>
      <c r="Z422" s="212"/>
      <c r="AA422" s="212"/>
      <c r="AB422" s="212"/>
      <c r="AC422" s="212"/>
      <c r="AD422" s="212"/>
      <c r="AE422" s="212"/>
      <c r="AF422" s="212"/>
      <c r="AG422" s="212" t="s">
        <v>152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 x14ac:dyDescent="0.3">
      <c r="A423" s="229">
        <v>134</v>
      </c>
      <c r="B423" s="230" t="s">
        <v>600</v>
      </c>
      <c r="C423" s="275" t="s">
        <v>601</v>
      </c>
      <c r="D423" s="231" t="s">
        <v>0</v>
      </c>
      <c r="E423" s="266"/>
      <c r="F423" s="234"/>
      <c r="G423" s="233">
        <f>ROUND(E423*F423,2)</f>
        <v>0</v>
      </c>
      <c r="H423" s="234"/>
      <c r="I423" s="233">
        <f>ROUND(E423*H423,2)</f>
        <v>0</v>
      </c>
      <c r="J423" s="234"/>
      <c r="K423" s="233">
        <f>ROUND(E423*J423,2)</f>
        <v>0</v>
      </c>
      <c r="L423" s="233">
        <v>21</v>
      </c>
      <c r="M423" s="233">
        <f>G423*(1+L423/100)</f>
        <v>0</v>
      </c>
      <c r="N423" s="232">
        <v>0</v>
      </c>
      <c r="O423" s="232">
        <f>ROUND(E423*N423,2)</f>
        <v>0</v>
      </c>
      <c r="P423" s="232">
        <v>0</v>
      </c>
      <c r="Q423" s="232">
        <f>ROUND(E423*P423,2)</f>
        <v>0</v>
      </c>
      <c r="R423" s="233"/>
      <c r="S423" s="233" t="s">
        <v>142</v>
      </c>
      <c r="T423" s="233" t="s">
        <v>142</v>
      </c>
      <c r="U423" s="233">
        <v>0</v>
      </c>
      <c r="V423" s="233">
        <f>ROUND(E423*U423,2)</f>
        <v>0</v>
      </c>
      <c r="W423" s="233"/>
      <c r="X423" s="233" t="s">
        <v>406</v>
      </c>
      <c r="Y423" s="233" t="s">
        <v>144</v>
      </c>
      <c r="Z423" s="212"/>
      <c r="AA423" s="212"/>
      <c r="AB423" s="212"/>
      <c r="AC423" s="212"/>
      <c r="AD423" s="212"/>
      <c r="AE423" s="212"/>
      <c r="AF423" s="212"/>
      <c r="AG423" s="212" t="s">
        <v>407</v>
      </c>
      <c r="AH423" s="212"/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x14ac:dyDescent="0.3">
      <c r="A424" s="244" t="s">
        <v>137</v>
      </c>
      <c r="B424" s="245" t="s">
        <v>98</v>
      </c>
      <c r="C424" s="267" t="s">
        <v>99</v>
      </c>
      <c r="D424" s="246"/>
      <c r="E424" s="247"/>
      <c r="F424" s="248"/>
      <c r="G424" s="249">
        <f>SUMIF(AG425:AG429,"&lt;&gt;NOR",G425:G429)</f>
        <v>0</v>
      </c>
      <c r="H424" s="243"/>
      <c r="I424" s="243">
        <f>SUM(I425:I429)</f>
        <v>0</v>
      </c>
      <c r="J424" s="243"/>
      <c r="K424" s="243">
        <f>SUM(K425:K429)</f>
        <v>0</v>
      </c>
      <c r="L424" s="243"/>
      <c r="M424" s="243">
        <f>SUM(M425:M429)</f>
        <v>0</v>
      </c>
      <c r="N424" s="242"/>
      <c r="O424" s="242">
        <f>SUM(O425:O429)</f>
        <v>1.4</v>
      </c>
      <c r="P424" s="242"/>
      <c r="Q424" s="242">
        <f>SUM(Q425:Q429)</f>
        <v>0</v>
      </c>
      <c r="R424" s="243"/>
      <c r="S424" s="243"/>
      <c r="T424" s="243"/>
      <c r="U424" s="243"/>
      <c r="V424" s="243">
        <f>SUM(V425:V429)</f>
        <v>8.08</v>
      </c>
      <c r="W424" s="243"/>
      <c r="X424" s="243"/>
      <c r="Y424" s="243"/>
      <c r="AG424" t="s">
        <v>138</v>
      </c>
    </row>
    <row r="425" spans="1:60" outlineLevel="1" x14ac:dyDescent="0.3">
      <c r="A425" s="251">
        <v>135</v>
      </c>
      <c r="B425" s="252" t="s">
        <v>602</v>
      </c>
      <c r="C425" s="269" t="s">
        <v>603</v>
      </c>
      <c r="D425" s="253" t="s">
        <v>141</v>
      </c>
      <c r="E425" s="254">
        <v>8.1</v>
      </c>
      <c r="F425" s="255"/>
      <c r="G425" s="256">
        <f>ROUND(E425*F425,2)</f>
        <v>0</v>
      </c>
      <c r="H425" s="234"/>
      <c r="I425" s="233">
        <f>ROUND(E425*H425,2)</f>
        <v>0</v>
      </c>
      <c r="J425" s="234"/>
      <c r="K425" s="233">
        <f>ROUND(E425*J425,2)</f>
        <v>0</v>
      </c>
      <c r="L425" s="233">
        <v>21</v>
      </c>
      <c r="M425" s="233">
        <f>G425*(1+L425/100)</f>
        <v>0</v>
      </c>
      <c r="N425" s="232">
        <v>9.3710000000000002E-2</v>
      </c>
      <c r="O425" s="232">
        <f>ROUND(E425*N425,2)</f>
        <v>0.76</v>
      </c>
      <c r="P425" s="232">
        <v>0</v>
      </c>
      <c r="Q425" s="232">
        <f>ROUND(E425*P425,2)</f>
        <v>0</v>
      </c>
      <c r="R425" s="233"/>
      <c r="S425" s="233" t="s">
        <v>142</v>
      </c>
      <c r="T425" s="233" t="s">
        <v>142</v>
      </c>
      <c r="U425" s="233">
        <v>0.78</v>
      </c>
      <c r="V425" s="233">
        <f>ROUND(E425*U425,2)</f>
        <v>6.32</v>
      </c>
      <c r="W425" s="233"/>
      <c r="X425" s="233" t="s">
        <v>143</v>
      </c>
      <c r="Y425" s="233" t="s">
        <v>144</v>
      </c>
      <c r="Z425" s="212"/>
      <c r="AA425" s="212"/>
      <c r="AB425" s="212"/>
      <c r="AC425" s="212"/>
      <c r="AD425" s="212"/>
      <c r="AE425" s="212"/>
      <c r="AF425" s="212"/>
      <c r="AG425" s="212" t="s">
        <v>145</v>
      </c>
      <c r="AH425" s="212"/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2" x14ac:dyDescent="0.3">
      <c r="A426" s="229"/>
      <c r="B426" s="230"/>
      <c r="C426" s="270" t="s">
        <v>604</v>
      </c>
      <c r="D426" s="235"/>
      <c r="E426" s="236">
        <v>8.1</v>
      </c>
      <c r="F426" s="233"/>
      <c r="G426" s="233"/>
      <c r="H426" s="233"/>
      <c r="I426" s="233"/>
      <c r="J426" s="233"/>
      <c r="K426" s="233"/>
      <c r="L426" s="233"/>
      <c r="M426" s="233"/>
      <c r="N426" s="232"/>
      <c r="O426" s="232"/>
      <c r="P426" s="232"/>
      <c r="Q426" s="232"/>
      <c r="R426" s="233"/>
      <c r="S426" s="233"/>
      <c r="T426" s="233"/>
      <c r="U426" s="233"/>
      <c r="V426" s="233"/>
      <c r="W426" s="233"/>
      <c r="X426" s="233"/>
      <c r="Y426" s="233"/>
      <c r="Z426" s="212"/>
      <c r="AA426" s="212"/>
      <c r="AB426" s="212"/>
      <c r="AC426" s="212"/>
      <c r="AD426" s="212"/>
      <c r="AE426" s="212"/>
      <c r="AF426" s="212"/>
      <c r="AG426" s="212" t="s">
        <v>152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1" x14ac:dyDescent="0.3">
      <c r="A427" s="251">
        <v>136</v>
      </c>
      <c r="B427" s="252" t="s">
        <v>605</v>
      </c>
      <c r="C427" s="269" t="s">
        <v>606</v>
      </c>
      <c r="D427" s="253" t="s">
        <v>141</v>
      </c>
      <c r="E427" s="254">
        <v>9.0719999999999992</v>
      </c>
      <c r="F427" s="255"/>
      <c r="G427" s="256">
        <f>ROUND(E427*F427,2)</f>
        <v>0</v>
      </c>
      <c r="H427" s="234"/>
      <c r="I427" s="233">
        <f>ROUND(E427*H427,2)</f>
        <v>0</v>
      </c>
      <c r="J427" s="234"/>
      <c r="K427" s="233">
        <f>ROUND(E427*J427,2)</f>
        <v>0</v>
      </c>
      <c r="L427" s="233">
        <v>21</v>
      </c>
      <c r="M427" s="233">
        <f>G427*(1+L427/100)</f>
        <v>0</v>
      </c>
      <c r="N427" s="232">
        <v>7.0000000000000007E-2</v>
      </c>
      <c r="O427" s="232">
        <f>ROUND(E427*N427,2)</f>
        <v>0.64</v>
      </c>
      <c r="P427" s="232">
        <v>0</v>
      </c>
      <c r="Q427" s="232">
        <f>ROUND(E427*P427,2)</f>
        <v>0</v>
      </c>
      <c r="R427" s="233" t="s">
        <v>223</v>
      </c>
      <c r="S427" s="233" t="s">
        <v>142</v>
      </c>
      <c r="T427" s="233" t="s">
        <v>142</v>
      </c>
      <c r="U427" s="233">
        <v>0</v>
      </c>
      <c r="V427" s="233">
        <f>ROUND(E427*U427,2)</f>
        <v>0</v>
      </c>
      <c r="W427" s="233"/>
      <c r="X427" s="233" t="s">
        <v>224</v>
      </c>
      <c r="Y427" s="233" t="s">
        <v>144</v>
      </c>
      <c r="Z427" s="212"/>
      <c r="AA427" s="212"/>
      <c r="AB427" s="212"/>
      <c r="AC427" s="212"/>
      <c r="AD427" s="212"/>
      <c r="AE427" s="212"/>
      <c r="AF427" s="212"/>
      <c r="AG427" s="212" t="s">
        <v>225</v>
      </c>
      <c r="AH427" s="212"/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2" x14ac:dyDescent="0.3">
      <c r="A428" s="229"/>
      <c r="B428" s="230"/>
      <c r="C428" s="270" t="s">
        <v>607</v>
      </c>
      <c r="D428" s="235"/>
      <c r="E428" s="236">
        <v>9.0719999999999992</v>
      </c>
      <c r="F428" s="233"/>
      <c r="G428" s="233"/>
      <c r="H428" s="233"/>
      <c r="I428" s="233"/>
      <c r="J428" s="233"/>
      <c r="K428" s="233"/>
      <c r="L428" s="233"/>
      <c r="M428" s="233"/>
      <c r="N428" s="232"/>
      <c r="O428" s="232"/>
      <c r="P428" s="232"/>
      <c r="Q428" s="232"/>
      <c r="R428" s="233"/>
      <c r="S428" s="233"/>
      <c r="T428" s="233"/>
      <c r="U428" s="233"/>
      <c r="V428" s="233"/>
      <c r="W428" s="233"/>
      <c r="X428" s="233"/>
      <c r="Y428" s="233"/>
      <c r="Z428" s="212"/>
      <c r="AA428" s="212"/>
      <c r="AB428" s="212"/>
      <c r="AC428" s="212"/>
      <c r="AD428" s="212"/>
      <c r="AE428" s="212"/>
      <c r="AF428" s="212"/>
      <c r="AG428" s="212" t="s">
        <v>152</v>
      </c>
      <c r="AH428" s="212">
        <v>0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3">
      <c r="A429" s="257">
        <v>137</v>
      </c>
      <c r="B429" s="258" t="s">
        <v>608</v>
      </c>
      <c r="C429" s="268" t="s">
        <v>609</v>
      </c>
      <c r="D429" s="259" t="s">
        <v>189</v>
      </c>
      <c r="E429" s="260">
        <v>1.3940900000000001</v>
      </c>
      <c r="F429" s="261"/>
      <c r="G429" s="262">
        <f>ROUND(E429*F429,2)</f>
        <v>0</v>
      </c>
      <c r="H429" s="234"/>
      <c r="I429" s="233">
        <f>ROUND(E429*H429,2)</f>
        <v>0</v>
      </c>
      <c r="J429" s="234"/>
      <c r="K429" s="233">
        <f>ROUND(E429*J429,2)</f>
        <v>0</v>
      </c>
      <c r="L429" s="233">
        <v>21</v>
      </c>
      <c r="M429" s="233">
        <f>G429*(1+L429/100)</f>
        <v>0</v>
      </c>
      <c r="N429" s="232">
        <v>0</v>
      </c>
      <c r="O429" s="232">
        <f>ROUND(E429*N429,2)</f>
        <v>0</v>
      </c>
      <c r="P429" s="232">
        <v>0</v>
      </c>
      <c r="Q429" s="232">
        <f>ROUND(E429*P429,2)</f>
        <v>0</v>
      </c>
      <c r="R429" s="233"/>
      <c r="S429" s="233" t="s">
        <v>142</v>
      </c>
      <c r="T429" s="233" t="s">
        <v>142</v>
      </c>
      <c r="U429" s="233">
        <v>1.2649999999999999</v>
      </c>
      <c r="V429" s="233">
        <f>ROUND(E429*U429,2)</f>
        <v>1.76</v>
      </c>
      <c r="W429" s="233"/>
      <c r="X429" s="233" t="s">
        <v>406</v>
      </c>
      <c r="Y429" s="233" t="s">
        <v>144</v>
      </c>
      <c r="Z429" s="212"/>
      <c r="AA429" s="212"/>
      <c r="AB429" s="212"/>
      <c r="AC429" s="212"/>
      <c r="AD429" s="212"/>
      <c r="AE429" s="212"/>
      <c r="AF429" s="212"/>
      <c r="AG429" s="212" t="s">
        <v>407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x14ac:dyDescent="0.3">
      <c r="A430" s="244" t="s">
        <v>137</v>
      </c>
      <c r="B430" s="245" t="s">
        <v>100</v>
      </c>
      <c r="C430" s="267" t="s">
        <v>101</v>
      </c>
      <c r="D430" s="246"/>
      <c r="E430" s="247"/>
      <c r="F430" s="248"/>
      <c r="G430" s="249">
        <f>SUMIF(AG431:AG433,"&lt;&gt;NOR",G431:G433)</f>
        <v>0</v>
      </c>
      <c r="H430" s="243"/>
      <c r="I430" s="243">
        <f>SUM(I431:I433)</f>
        <v>0</v>
      </c>
      <c r="J430" s="243"/>
      <c r="K430" s="243">
        <f>SUM(K431:K433)</f>
        <v>0</v>
      </c>
      <c r="L430" s="243"/>
      <c r="M430" s="243">
        <f>SUM(M431:M433)</f>
        <v>0</v>
      </c>
      <c r="N430" s="242"/>
      <c r="O430" s="242">
        <f>SUM(O431:O433)</f>
        <v>0.01</v>
      </c>
      <c r="P430" s="242"/>
      <c r="Q430" s="242">
        <f>SUM(Q431:Q433)</f>
        <v>0</v>
      </c>
      <c r="R430" s="243"/>
      <c r="S430" s="243"/>
      <c r="T430" s="243"/>
      <c r="U430" s="243"/>
      <c r="V430" s="243">
        <f>SUM(V431:V433)</f>
        <v>1.04</v>
      </c>
      <c r="W430" s="243"/>
      <c r="X430" s="243"/>
      <c r="Y430" s="243"/>
      <c r="AG430" t="s">
        <v>138</v>
      </c>
    </row>
    <row r="431" spans="1:60" ht="20.6" outlineLevel="1" x14ac:dyDescent="0.3">
      <c r="A431" s="251">
        <v>138</v>
      </c>
      <c r="B431" s="252" t="s">
        <v>610</v>
      </c>
      <c r="C431" s="269" t="s">
        <v>611</v>
      </c>
      <c r="D431" s="253" t="s">
        <v>141</v>
      </c>
      <c r="E431" s="254">
        <v>4.3903999999999996</v>
      </c>
      <c r="F431" s="255"/>
      <c r="G431" s="256">
        <f>ROUND(E431*F431,2)</f>
        <v>0</v>
      </c>
      <c r="H431" s="234"/>
      <c r="I431" s="233">
        <f>ROUND(E431*H431,2)</f>
        <v>0</v>
      </c>
      <c r="J431" s="234"/>
      <c r="K431" s="233">
        <f>ROUND(E431*J431,2)</f>
        <v>0</v>
      </c>
      <c r="L431" s="233">
        <v>21</v>
      </c>
      <c r="M431" s="233">
        <f>G431*(1+L431/100)</f>
        <v>0</v>
      </c>
      <c r="N431" s="232">
        <v>1.41E-3</v>
      </c>
      <c r="O431" s="232">
        <f>ROUND(E431*N431,2)</f>
        <v>0.01</v>
      </c>
      <c r="P431" s="232">
        <v>0</v>
      </c>
      <c r="Q431" s="232">
        <f>ROUND(E431*P431,2)</f>
        <v>0</v>
      </c>
      <c r="R431" s="233"/>
      <c r="S431" s="233" t="s">
        <v>142</v>
      </c>
      <c r="T431" s="233" t="s">
        <v>142</v>
      </c>
      <c r="U431" s="233">
        <v>0.23599999999999999</v>
      </c>
      <c r="V431" s="233">
        <f>ROUND(E431*U431,2)</f>
        <v>1.04</v>
      </c>
      <c r="W431" s="233"/>
      <c r="X431" s="233" t="s">
        <v>143</v>
      </c>
      <c r="Y431" s="233" t="s">
        <v>144</v>
      </c>
      <c r="Z431" s="212"/>
      <c r="AA431" s="212"/>
      <c r="AB431" s="212"/>
      <c r="AC431" s="212"/>
      <c r="AD431" s="212"/>
      <c r="AE431" s="212"/>
      <c r="AF431" s="212"/>
      <c r="AG431" s="212" t="s">
        <v>145</v>
      </c>
      <c r="AH431" s="212"/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2" x14ac:dyDescent="0.3">
      <c r="A432" s="229"/>
      <c r="B432" s="230"/>
      <c r="C432" s="271" t="s">
        <v>612</v>
      </c>
      <c r="D432" s="263"/>
      <c r="E432" s="263"/>
      <c r="F432" s="263"/>
      <c r="G432" s="263"/>
      <c r="H432" s="233"/>
      <c r="I432" s="233"/>
      <c r="J432" s="233"/>
      <c r="K432" s="233"/>
      <c r="L432" s="233"/>
      <c r="M432" s="233"/>
      <c r="N432" s="232"/>
      <c r="O432" s="232"/>
      <c r="P432" s="232"/>
      <c r="Q432" s="232"/>
      <c r="R432" s="233"/>
      <c r="S432" s="233"/>
      <c r="T432" s="233"/>
      <c r="U432" s="233"/>
      <c r="V432" s="233"/>
      <c r="W432" s="233"/>
      <c r="X432" s="233"/>
      <c r="Y432" s="233"/>
      <c r="Z432" s="212"/>
      <c r="AA432" s="212"/>
      <c r="AB432" s="212"/>
      <c r="AC432" s="212"/>
      <c r="AD432" s="212"/>
      <c r="AE432" s="212"/>
      <c r="AF432" s="212"/>
      <c r="AG432" s="212" t="s">
        <v>211</v>
      </c>
      <c r="AH432" s="212"/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2" x14ac:dyDescent="0.3">
      <c r="A433" s="229"/>
      <c r="B433" s="230"/>
      <c r="C433" s="270" t="s">
        <v>613</v>
      </c>
      <c r="D433" s="235"/>
      <c r="E433" s="236">
        <v>4.3903999999999996</v>
      </c>
      <c r="F433" s="233"/>
      <c r="G433" s="233"/>
      <c r="H433" s="233"/>
      <c r="I433" s="233"/>
      <c r="J433" s="233"/>
      <c r="K433" s="233"/>
      <c r="L433" s="233"/>
      <c r="M433" s="233"/>
      <c r="N433" s="232"/>
      <c r="O433" s="232"/>
      <c r="P433" s="232"/>
      <c r="Q433" s="232"/>
      <c r="R433" s="233"/>
      <c r="S433" s="233"/>
      <c r="T433" s="233"/>
      <c r="U433" s="233"/>
      <c r="V433" s="233"/>
      <c r="W433" s="233"/>
      <c r="X433" s="233"/>
      <c r="Y433" s="233"/>
      <c r="Z433" s="212"/>
      <c r="AA433" s="212"/>
      <c r="AB433" s="212"/>
      <c r="AC433" s="212"/>
      <c r="AD433" s="212"/>
      <c r="AE433" s="212"/>
      <c r="AF433" s="212"/>
      <c r="AG433" s="212" t="s">
        <v>152</v>
      </c>
      <c r="AH433" s="212">
        <v>0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x14ac:dyDescent="0.3">
      <c r="A434" s="244" t="s">
        <v>137</v>
      </c>
      <c r="B434" s="245" t="s">
        <v>102</v>
      </c>
      <c r="C434" s="267" t="s">
        <v>103</v>
      </c>
      <c r="D434" s="246"/>
      <c r="E434" s="247"/>
      <c r="F434" s="248"/>
      <c r="G434" s="249">
        <f>SUMIF(AG435:AG438,"&lt;&gt;NOR",G435:G438)</f>
        <v>0</v>
      </c>
      <c r="H434" s="243"/>
      <c r="I434" s="243">
        <f>SUM(I435:I438)</f>
        <v>0</v>
      </c>
      <c r="J434" s="243"/>
      <c r="K434" s="243">
        <f>SUM(K435:K438)</f>
        <v>0</v>
      </c>
      <c r="L434" s="243"/>
      <c r="M434" s="243">
        <f>SUM(M435:M438)</f>
        <v>0</v>
      </c>
      <c r="N434" s="242"/>
      <c r="O434" s="242">
        <f>SUM(O435:O438)</f>
        <v>0.02</v>
      </c>
      <c r="P434" s="242"/>
      <c r="Q434" s="242">
        <f>SUM(Q435:Q438)</f>
        <v>0.03</v>
      </c>
      <c r="R434" s="243"/>
      <c r="S434" s="243"/>
      <c r="T434" s="243"/>
      <c r="U434" s="243"/>
      <c r="V434" s="243">
        <f>SUM(V435:V438)</f>
        <v>2.8600000000000003</v>
      </c>
      <c r="W434" s="243"/>
      <c r="X434" s="243"/>
      <c r="Y434" s="243"/>
      <c r="AG434" t="s">
        <v>138</v>
      </c>
    </row>
    <row r="435" spans="1:60" outlineLevel="1" x14ac:dyDescent="0.3">
      <c r="A435" s="251">
        <v>139</v>
      </c>
      <c r="B435" s="252" t="s">
        <v>614</v>
      </c>
      <c r="C435" s="269" t="s">
        <v>615</v>
      </c>
      <c r="D435" s="253" t="s">
        <v>141</v>
      </c>
      <c r="E435" s="254">
        <v>30.6</v>
      </c>
      <c r="F435" s="255"/>
      <c r="G435" s="256">
        <f>ROUND(E435*F435,2)</f>
        <v>0</v>
      </c>
      <c r="H435" s="234"/>
      <c r="I435" s="233">
        <f>ROUND(E435*H435,2)</f>
        <v>0</v>
      </c>
      <c r="J435" s="234"/>
      <c r="K435" s="233">
        <f>ROUND(E435*J435,2)</f>
        <v>0</v>
      </c>
      <c r="L435" s="233">
        <v>21</v>
      </c>
      <c r="M435" s="233">
        <f>G435*(1+L435/100)</f>
        <v>0</v>
      </c>
      <c r="N435" s="232">
        <v>0</v>
      </c>
      <c r="O435" s="232">
        <f>ROUND(E435*N435,2)</f>
        <v>0</v>
      </c>
      <c r="P435" s="232">
        <v>8.9999999999999998E-4</v>
      </c>
      <c r="Q435" s="232">
        <f>ROUND(E435*P435,2)</f>
        <v>0.03</v>
      </c>
      <c r="R435" s="233"/>
      <c r="S435" s="233" t="s">
        <v>142</v>
      </c>
      <c r="T435" s="233" t="s">
        <v>142</v>
      </c>
      <c r="U435" s="233">
        <v>0.08</v>
      </c>
      <c r="V435" s="233">
        <f>ROUND(E435*U435,2)</f>
        <v>2.4500000000000002</v>
      </c>
      <c r="W435" s="233"/>
      <c r="X435" s="233" t="s">
        <v>143</v>
      </c>
      <c r="Y435" s="233" t="s">
        <v>144</v>
      </c>
      <c r="Z435" s="212"/>
      <c r="AA435" s="212"/>
      <c r="AB435" s="212"/>
      <c r="AC435" s="212"/>
      <c r="AD435" s="212"/>
      <c r="AE435" s="212"/>
      <c r="AF435" s="212"/>
      <c r="AG435" s="212" t="s">
        <v>145</v>
      </c>
      <c r="AH435" s="212"/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2" x14ac:dyDescent="0.3">
      <c r="A436" s="229"/>
      <c r="B436" s="230"/>
      <c r="C436" s="270" t="s">
        <v>616</v>
      </c>
      <c r="D436" s="235"/>
      <c r="E436" s="236">
        <v>30.6</v>
      </c>
      <c r="F436" s="233"/>
      <c r="G436" s="233"/>
      <c r="H436" s="233"/>
      <c r="I436" s="233"/>
      <c r="J436" s="233"/>
      <c r="K436" s="233"/>
      <c r="L436" s="233"/>
      <c r="M436" s="233"/>
      <c r="N436" s="232"/>
      <c r="O436" s="232"/>
      <c r="P436" s="232"/>
      <c r="Q436" s="232"/>
      <c r="R436" s="233"/>
      <c r="S436" s="233"/>
      <c r="T436" s="233"/>
      <c r="U436" s="233"/>
      <c r="V436" s="233"/>
      <c r="W436" s="233"/>
      <c r="X436" s="233"/>
      <c r="Y436" s="233"/>
      <c r="Z436" s="212"/>
      <c r="AA436" s="212"/>
      <c r="AB436" s="212"/>
      <c r="AC436" s="212"/>
      <c r="AD436" s="212"/>
      <c r="AE436" s="212"/>
      <c r="AF436" s="212"/>
      <c r="AG436" s="212" t="s">
        <v>152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ht="20.6" outlineLevel="1" x14ac:dyDescent="0.3">
      <c r="A437" s="257">
        <v>140</v>
      </c>
      <c r="B437" s="258" t="s">
        <v>617</v>
      </c>
      <c r="C437" s="268" t="s">
        <v>618</v>
      </c>
      <c r="D437" s="259" t="s">
        <v>141</v>
      </c>
      <c r="E437" s="260">
        <v>30</v>
      </c>
      <c r="F437" s="261"/>
      <c r="G437" s="262">
        <f>ROUND(E437*F437,2)</f>
        <v>0</v>
      </c>
      <c r="H437" s="234"/>
      <c r="I437" s="233">
        <f>ROUND(E437*H437,2)</f>
        <v>0</v>
      </c>
      <c r="J437" s="234"/>
      <c r="K437" s="233">
        <f>ROUND(E437*J437,2)</f>
        <v>0</v>
      </c>
      <c r="L437" s="233">
        <v>21</v>
      </c>
      <c r="M437" s="233">
        <f>G437*(1+L437/100)</f>
        <v>0</v>
      </c>
      <c r="N437" s="232">
        <v>3.5E-4</v>
      </c>
      <c r="O437" s="232">
        <f>ROUND(E437*N437,2)</f>
        <v>0.01</v>
      </c>
      <c r="P437" s="232">
        <v>0</v>
      </c>
      <c r="Q437" s="232">
        <f>ROUND(E437*P437,2)</f>
        <v>0</v>
      </c>
      <c r="R437" s="233"/>
      <c r="S437" s="233" t="s">
        <v>142</v>
      </c>
      <c r="T437" s="233" t="s">
        <v>142</v>
      </c>
      <c r="U437" s="233">
        <v>1.35E-2</v>
      </c>
      <c r="V437" s="233">
        <f>ROUND(E437*U437,2)</f>
        <v>0.41</v>
      </c>
      <c r="W437" s="233"/>
      <c r="X437" s="233" t="s">
        <v>143</v>
      </c>
      <c r="Y437" s="233" t="s">
        <v>144</v>
      </c>
      <c r="Z437" s="212"/>
      <c r="AA437" s="212"/>
      <c r="AB437" s="212"/>
      <c r="AC437" s="212"/>
      <c r="AD437" s="212"/>
      <c r="AE437" s="212"/>
      <c r="AF437" s="212"/>
      <c r="AG437" s="212" t="s">
        <v>145</v>
      </c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ht="20.6" outlineLevel="1" x14ac:dyDescent="0.3">
      <c r="A438" s="257">
        <v>141</v>
      </c>
      <c r="B438" s="258" t="s">
        <v>619</v>
      </c>
      <c r="C438" s="268" t="s">
        <v>620</v>
      </c>
      <c r="D438" s="259" t="s">
        <v>141</v>
      </c>
      <c r="E438" s="260">
        <v>40</v>
      </c>
      <c r="F438" s="261"/>
      <c r="G438" s="262">
        <f>ROUND(E438*F438,2)</f>
        <v>0</v>
      </c>
      <c r="H438" s="234"/>
      <c r="I438" s="233">
        <f>ROUND(E438*H438,2)</f>
        <v>0</v>
      </c>
      <c r="J438" s="234"/>
      <c r="K438" s="233">
        <f>ROUND(E438*J438,2)</f>
        <v>0</v>
      </c>
      <c r="L438" s="233">
        <v>21</v>
      </c>
      <c r="M438" s="233">
        <f>G438*(1+L438/100)</f>
        <v>0</v>
      </c>
      <c r="N438" s="232">
        <v>2.2000000000000001E-4</v>
      </c>
      <c r="O438" s="232">
        <f>ROUND(E438*N438,2)</f>
        <v>0.01</v>
      </c>
      <c r="P438" s="232">
        <v>0</v>
      </c>
      <c r="Q438" s="232">
        <f>ROUND(E438*P438,2)</f>
        <v>0</v>
      </c>
      <c r="R438" s="233"/>
      <c r="S438" s="233" t="s">
        <v>142</v>
      </c>
      <c r="T438" s="233" t="s">
        <v>142</v>
      </c>
      <c r="U438" s="233">
        <v>0</v>
      </c>
      <c r="V438" s="233">
        <f>ROUND(E438*U438,2)</f>
        <v>0</v>
      </c>
      <c r="W438" s="233"/>
      <c r="X438" s="233" t="s">
        <v>422</v>
      </c>
      <c r="Y438" s="233" t="s">
        <v>144</v>
      </c>
      <c r="Z438" s="212"/>
      <c r="AA438" s="212"/>
      <c r="AB438" s="212"/>
      <c r="AC438" s="212"/>
      <c r="AD438" s="212"/>
      <c r="AE438" s="212"/>
      <c r="AF438" s="212"/>
      <c r="AG438" s="212" t="s">
        <v>423</v>
      </c>
      <c r="AH438" s="212"/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x14ac:dyDescent="0.3">
      <c r="A439" s="244" t="s">
        <v>137</v>
      </c>
      <c r="B439" s="245" t="s">
        <v>104</v>
      </c>
      <c r="C439" s="267" t="s">
        <v>105</v>
      </c>
      <c r="D439" s="246"/>
      <c r="E439" s="247"/>
      <c r="F439" s="248"/>
      <c r="G439" s="249">
        <f>SUMIF(AG440:AG440,"&lt;&gt;NOR",G440:G440)</f>
        <v>0</v>
      </c>
      <c r="H439" s="243"/>
      <c r="I439" s="243">
        <f>SUM(I440:I440)</f>
        <v>0</v>
      </c>
      <c r="J439" s="243"/>
      <c r="K439" s="243">
        <f>SUM(K440:K440)</f>
        <v>0</v>
      </c>
      <c r="L439" s="243"/>
      <c r="M439" s="243">
        <f>SUM(M440:M440)</f>
        <v>0</v>
      </c>
      <c r="N439" s="242"/>
      <c r="O439" s="242">
        <f>SUM(O440:O440)</f>
        <v>0</v>
      </c>
      <c r="P439" s="242"/>
      <c r="Q439" s="242">
        <f>SUM(Q440:Q440)</f>
        <v>0</v>
      </c>
      <c r="R439" s="243"/>
      <c r="S439" s="243"/>
      <c r="T439" s="243"/>
      <c r="U439" s="243"/>
      <c r="V439" s="243">
        <f>SUM(V440:V440)</f>
        <v>0</v>
      </c>
      <c r="W439" s="243"/>
      <c r="X439" s="243"/>
      <c r="Y439" s="243"/>
      <c r="AG439" t="s">
        <v>138</v>
      </c>
    </row>
    <row r="440" spans="1:60" ht="20.6" outlineLevel="1" x14ac:dyDescent="0.3">
      <c r="A440" s="257">
        <v>142</v>
      </c>
      <c r="B440" s="258" t="s">
        <v>621</v>
      </c>
      <c r="C440" s="268" t="s">
        <v>622</v>
      </c>
      <c r="D440" s="259" t="s">
        <v>286</v>
      </c>
      <c r="E440" s="260">
        <v>1</v>
      </c>
      <c r="F440" s="261"/>
      <c r="G440" s="262">
        <f>ROUND(E440*F440,2)</f>
        <v>0</v>
      </c>
      <c r="H440" s="234"/>
      <c r="I440" s="233">
        <f>ROUND(E440*H440,2)</f>
        <v>0</v>
      </c>
      <c r="J440" s="234"/>
      <c r="K440" s="233">
        <f>ROUND(E440*J440,2)</f>
        <v>0</v>
      </c>
      <c r="L440" s="233">
        <v>21</v>
      </c>
      <c r="M440" s="233">
        <f>G440*(1+L440/100)</f>
        <v>0</v>
      </c>
      <c r="N440" s="232">
        <v>0</v>
      </c>
      <c r="O440" s="232">
        <f>ROUND(E440*N440,2)</f>
        <v>0</v>
      </c>
      <c r="P440" s="232">
        <v>0</v>
      </c>
      <c r="Q440" s="232">
        <f>ROUND(E440*P440,2)</f>
        <v>0</v>
      </c>
      <c r="R440" s="233"/>
      <c r="S440" s="233" t="s">
        <v>229</v>
      </c>
      <c r="T440" s="233" t="s">
        <v>230</v>
      </c>
      <c r="U440" s="233">
        <v>0</v>
      </c>
      <c r="V440" s="233">
        <f>ROUND(E440*U440,2)</f>
        <v>0</v>
      </c>
      <c r="W440" s="233"/>
      <c r="X440" s="233" t="s">
        <v>143</v>
      </c>
      <c r="Y440" s="233" t="s">
        <v>144</v>
      </c>
      <c r="Z440" s="212"/>
      <c r="AA440" s="212"/>
      <c r="AB440" s="212"/>
      <c r="AC440" s="212"/>
      <c r="AD440" s="212"/>
      <c r="AE440" s="212"/>
      <c r="AF440" s="212"/>
      <c r="AG440" s="212" t="s">
        <v>145</v>
      </c>
      <c r="AH440" s="212"/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x14ac:dyDescent="0.3">
      <c r="A441" s="244" t="s">
        <v>137</v>
      </c>
      <c r="B441" s="245" t="s">
        <v>106</v>
      </c>
      <c r="C441" s="267" t="s">
        <v>107</v>
      </c>
      <c r="D441" s="246"/>
      <c r="E441" s="247"/>
      <c r="F441" s="248"/>
      <c r="G441" s="249">
        <f>SUMIF(AG442:AG466,"&lt;&gt;NOR",G442:G466)</f>
        <v>0</v>
      </c>
      <c r="H441" s="243"/>
      <c r="I441" s="243">
        <f>SUM(I442:I466)</f>
        <v>0</v>
      </c>
      <c r="J441" s="243"/>
      <c r="K441" s="243">
        <f>SUM(K442:K466)</f>
        <v>0</v>
      </c>
      <c r="L441" s="243"/>
      <c r="M441" s="243">
        <f>SUM(M442:M466)</f>
        <v>0</v>
      </c>
      <c r="N441" s="242"/>
      <c r="O441" s="242">
        <f>SUM(O442:O466)</f>
        <v>0</v>
      </c>
      <c r="P441" s="242"/>
      <c r="Q441" s="242">
        <f>SUM(Q442:Q466)</f>
        <v>0</v>
      </c>
      <c r="R441" s="243"/>
      <c r="S441" s="243"/>
      <c r="T441" s="243"/>
      <c r="U441" s="243"/>
      <c r="V441" s="243">
        <f>SUM(V442:V466)</f>
        <v>215.82</v>
      </c>
      <c r="W441" s="243"/>
      <c r="X441" s="243"/>
      <c r="Y441" s="243"/>
      <c r="AG441" t="s">
        <v>138</v>
      </c>
    </row>
    <row r="442" spans="1:60" outlineLevel="1" x14ac:dyDescent="0.3">
      <c r="A442" s="251">
        <v>143</v>
      </c>
      <c r="B442" s="252" t="s">
        <v>623</v>
      </c>
      <c r="C442" s="269" t="s">
        <v>624</v>
      </c>
      <c r="D442" s="253" t="s">
        <v>189</v>
      </c>
      <c r="E442" s="254">
        <v>1.88585</v>
      </c>
      <c r="F442" s="255"/>
      <c r="G442" s="256">
        <f>ROUND(E442*F442,2)</f>
        <v>0</v>
      </c>
      <c r="H442" s="234"/>
      <c r="I442" s="233">
        <f>ROUND(E442*H442,2)</f>
        <v>0</v>
      </c>
      <c r="J442" s="234"/>
      <c r="K442" s="233">
        <f>ROUND(E442*J442,2)</f>
        <v>0</v>
      </c>
      <c r="L442" s="233">
        <v>21</v>
      </c>
      <c r="M442" s="233">
        <f>G442*(1+L442/100)</f>
        <v>0</v>
      </c>
      <c r="N442" s="232">
        <v>0</v>
      </c>
      <c r="O442" s="232">
        <f>ROUND(E442*N442,2)</f>
        <v>0</v>
      </c>
      <c r="P442" s="232">
        <v>0</v>
      </c>
      <c r="Q442" s="232">
        <f>ROUND(E442*P442,2)</f>
        <v>0</v>
      </c>
      <c r="R442" s="233"/>
      <c r="S442" s="233" t="s">
        <v>142</v>
      </c>
      <c r="T442" s="233" t="s">
        <v>142</v>
      </c>
      <c r="U442" s="233">
        <v>0</v>
      </c>
      <c r="V442" s="233">
        <f>ROUND(E442*U442,2)</f>
        <v>0</v>
      </c>
      <c r="W442" s="233"/>
      <c r="X442" s="233" t="s">
        <v>143</v>
      </c>
      <c r="Y442" s="233" t="s">
        <v>144</v>
      </c>
      <c r="Z442" s="212"/>
      <c r="AA442" s="212"/>
      <c r="AB442" s="212"/>
      <c r="AC442" s="212"/>
      <c r="AD442" s="212"/>
      <c r="AE442" s="212"/>
      <c r="AF442" s="212"/>
      <c r="AG442" s="212" t="s">
        <v>145</v>
      </c>
      <c r="AH442" s="212"/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2" x14ac:dyDescent="0.3">
      <c r="A443" s="229"/>
      <c r="B443" s="230"/>
      <c r="C443" s="271" t="s">
        <v>625</v>
      </c>
      <c r="D443" s="263"/>
      <c r="E443" s="263"/>
      <c r="F443" s="263"/>
      <c r="G443" s="263"/>
      <c r="H443" s="233"/>
      <c r="I443" s="233"/>
      <c r="J443" s="233"/>
      <c r="K443" s="233"/>
      <c r="L443" s="233"/>
      <c r="M443" s="233"/>
      <c r="N443" s="232"/>
      <c r="O443" s="232"/>
      <c r="P443" s="232"/>
      <c r="Q443" s="232"/>
      <c r="R443" s="233"/>
      <c r="S443" s="233"/>
      <c r="T443" s="233"/>
      <c r="U443" s="233"/>
      <c r="V443" s="233"/>
      <c r="W443" s="233"/>
      <c r="X443" s="233"/>
      <c r="Y443" s="233"/>
      <c r="Z443" s="212"/>
      <c r="AA443" s="212"/>
      <c r="AB443" s="212"/>
      <c r="AC443" s="212"/>
      <c r="AD443" s="212"/>
      <c r="AE443" s="212"/>
      <c r="AF443" s="212"/>
      <c r="AG443" s="212" t="s">
        <v>211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2" x14ac:dyDescent="0.3">
      <c r="A444" s="229"/>
      <c r="B444" s="230"/>
      <c r="C444" s="270" t="s">
        <v>626</v>
      </c>
      <c r="D444" s="235"/>
      <c r="E444" s="236">
        <v>1.88585</v>
      </c>
      <c r="F444" s="233"/>
      <c r="G444" s="233"/>
      <c r="H444" s="233"/>
      <c r="I444" s="233"/>
      <c r="J444" s="233"/>
      <c r="K444" s="233"/>
      <c r="L444" s="233"/>
      <c r="M444" s="233"/>
      <c r="N444" s="232"/>
      <c r="O444" s="232"/>
      <c r="P444" s="232"/>
      <c r="Q444" s="232"/>
      <c r="R444" s="233"/>
      <c r="S444" s="233"/>
      <c r="T444" s="233"/>
      <c r="U444" s="233"/>
      <c r="V444" s="233"/>
      <c r="W444" s="233"/>
      <c r="X444" s="233"/>
      <c r="Y444" s="233"/>
      <c r="Z444" s="212"/>
      <c r="AA444" s="212"/>
      <c r="AB444" s="212"/>
      <c r="AC444" s="212"/>
      <c r="AD444" s="212"/>
      <c r="AE444" s="212"/>
      <c r="AF444" s="212"/>
      <c r="AG444" s="212" t="s">
        <v>152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ht="20.6" outlineLevel="1" x14ac:dyDescent="0.3">
      <c r="A445" s="251">
        <v>144</v>
      </c>
      <c r="B445" s="252" t="s">
        <v>627</v>
      </c>
      <c r="C445" s="269" t="s">
        <v>628</v>
      </c>
      <c r="D445" s="253" t="s">
        <v>189</v>
      </c>
      <c r="E445" s="254">
        <v>0.11840000000000001</v>
      </c>
      <c r="F445" s="255"/>
      <c r="G445" s="256">
        <f>ROUND(E445*F445,2)</f>
        <v>0</v>
      </c>
      <c r="H445" s="234"/>
      <c r="I445" s="233">
        <f>ROUND(E445*H445,2)</f>
        <v>0</v>
      </c>
      <c r="J445" s="234"/>
      <c r="K445" s="233">
        <f>ROUND(E445*J445,2)</f>
        <v>0</v>
      </c>
      <c r="L445" s="233">
        <v>21</v>
      </c>
      <c r="M445" s="233">
        <f>G445*(1+L445/100)</f>
        <v>0</v>
      </c>
      <c r="N445" s="232">
        <v>0</v>
      </c>
      <c r="O445" s="232">
        <f>ROUND(E445*N445,2)</f>
        <v>0</v>
      </c>
      <c r="P445" s="232">
        <v>0</v>
      </c>
      <c r="Q445" s="232">
        <f>ROUND(E445*P445,2)</f>
        <v>0</v>
      </c>
      <c r="R445" s="233"/>
      <c r="S445" s="233" t="s">
        <v>142</v>
      </c>
      <c r="T445" s="233" t="s">
        <v>142</v>
      </c>
      <c r="U445" s="233">
        <v>0</v>
      </c>
      <c r="V445" s="233">
        <f>ROUND(E445*U445,2)</f>
        <v>0</v>
      </c>
      <c r="W445" s="233"/>
      <c r="X445" s="233" t="s">
        <v>143</v>
      </c>
      <c r="Y445" s="233" t="s">
        <v>144</v>
      </c>
      <c r="Z445" s="212"/>
      <c r="AA445" s="212"/>
      <c r="AB445" s="212"/>
      <c r="AC445" s="212"/>
      <c r="AD445" s="212"/>
      <c r="AE445" s="212"/>
      <c r="AF445" s="212"/>
      <c r="AG445" s="212" t="s">
        <v>145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2" x14ac:dyDescent="0.3">
      <c r="A446" s="229"/>
      <c r="B446" s="230"/>
      <c r="C446" s="270" t="s">
        <v>629</v>
      </c>
      <c r="D446" s="235"/>
      <c r="E446" s="236">
        <v>2.2200000000000001E-2</v>
      </c>
      <c r="F446" s="233"/>
      <c r="G446" s="233"/>
      <c r="H446" s="233"/>
      <c r="I446" s="233"/>
      <c r="J446" s="233"/>
      <c r="K446" s="233"/>
      <c r="L446" s="233"/>
      <c r="M446" s="233"/>
      <c r="N446" s="232"/>
      <c r="O446" s="232"/>
      <c r="P446" s="232"/>
      <c r="Q446" s="232"/>
      <c r="R446" s="233"/>
      <c r="S446" s="233"/>
      <c r="T446" s="233"/>
      <c r="U446" s="233"/>
      <c r="V446" s="233"/>
      <c r="W446" s="233"/>
      <c r="X446" s="233"/>
      <c r="Y446" s="233"/>
      <c r="Z446" s="212"/>
      <c r="AA446" s="212"/>
      <c r="AB446" s="212"/>
      <c r="AC446" s="212"/>
      <c r="AD446" s="212"/>
      <c r="AE446" s="212"/>
      <c r="AF446" s="212"/>
      <c r="AG446" s="212" t="s">
        <v>152</v>
      </c>
      <c r="AH446" s="212">
        <v>7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3" x14ac:dyDescent="0.3">
      <c r="A447" s="229"/>
      <c r="B447" s="230"/>
      <c r="C447" s="270" t="s">
        <v>630</v>
      </c>
      <c r="D447" s="235"/>
      <c r="E447" s="236">
        <v>5.1799999999999999E-2</v>
      </c>
      <c r="F447" s="233"/>
      <c r="G447" s="233"/>
      <c r="H447" s="233"/>
      <c r="I447" s="233"/>
      <c r="J447" s="233"/>
      <c r="K447" s="233"/>
      <c r="L447" s="233"/>
      <c r="M447" s="233"/>
      <c r="N447" s="232"/>
      <c r="O447" s="232"/>
      <c r="P447" s="232"/>
      <c r="Q447" s="232"/>
      <c r="R447" s="233"/>
      <c r="S447" s="233"/>
      <c r="T447" s="233"/>
      <c r="U447" s="233"/>
      <c r="V447" s="233"/>
      <c r="W447" s="233"/>
      <c r="X447" s="233"/>
      <c r="Y447" s="233"/>
      <c r="Z447" s="212"/>
      <c r="AA447" s="212"/>
      <c r="AB447" s="212"/>
      <c r="AC447" s="212"/>
      <c r="AD447" s="212"/>
      <c r="AE447" s="212"/>
      <c r="AF447" s="212"/>
      <c r="AG447" s="212" t="s">
        <v>152</v>
      </c>
      <c r="AH447" s="212">
        <v>7</v>
      </c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3" x14ac:dyDescent="0.3">
      <c r="A448" s="229"/>
      <c r="B448" s="230"/>
      <c r="C448" s="270" t="s">
        <v>631</v>
      </c>
      <c r="D448" s="235"/>
      <c r="E448" s="236">
        <v>4.4400000000000002E-2</v>
      </c>
      <c r="F448" s="233"/>
      <c r="G448" s="233"/>
      <c r="H448" s="233"/>
      <c r="I448" s="233"/>
      <c r="J448" s="233"/>
      <c r="K448" s="233"/>
      <c r="L448" s="233"/>
      <c r="M448" s="233"/>
      <c r="N448" s="232"/>
      <c r="O448" s="232"/>
      <c r="P448" s="232"/>
      <c r="Q448" s="232"/>
      <c r="R448" s="233"/>
      <c r="S448" s="233"/>
      <c r="T448" s="233"/>
      <c r="U448" s="233"/>
      <c r="V448" s="233"/>
      <c r="W448" s="233"/>
      <c r="X448" s="233"/>
      <c r="Y448" s="233"/>
      <c r="Z448" s="212"/>
      <c r="AA448" s="212"/>
      <c r="AB448" s="212"/>
      <c r="AC448" s="212"/>
      <c r="AD448" s="212"/>
      <c r="AE448" s="212"/>
      <c r="AF448" s="212"/>
      <c r="AG448" s="212" t="s">
        <v>152</v>
      </c>
      <c r="AH448" s="212">
        <v>7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ht="20.6" outlineLevel="1" x14ac:dyDescent="0.3">
      <c r="A449" s="251">
        <v>145</v>
      </c>
      <c r="B449" s="252" t="s">
        <v>632</v>
      </c>
      <c r="C449" s="269" t="s">
        <v>633</v>
      </c>
      <c r="D449" s="253" t="s">
        <v>189</v>
      </c>
      <c r="E449" s="254">
        <v>1.0691999999999999</v>
      </c>
      <c r="F449" s="255"/>
      <c r="G449" s="256">
        <f>ROUND(E449*F449,2)</f>
        <v>0</v>
      </c>
      <c r="H449" s="234"/>
      <c r="I449" s="233">
        <f>ROUND(E449*H449,2)</f>
        <v>0</v>
      </c>
      <c r="J449" s="234"/>
      <c r="K449" s="233">
        <f>ROUND(E449*J449,2)</f>
        <v>0</v>
      </c>
      <c r="L449" s="233">
        <v>21</v>
      </c>
      <c r="M449" s="233">
        <f>G449*(1+L449/100)</f>
        <v>0</v>
      </c>
      <c r="N449" s="232">
        <v>0</v>
      </c>
      <c r="O449" s="232">
        <f>ROUND(E449*N449,2)</f>
        <v>0</v>
      </c>
      <c r="P449" s="232">
        <v>0</v>
      </c>
      <c r="Q449" s="232">
        <f>ROUND(E449*P449,2)</f>
        <v>0</v>
      </c>
      <c r="R449" s="233"/>
      <c r="S449" s="233" t="s">
        <v>142</v>
      </c>
      <c r="T449" s="233" t="s">
        <v>142</v>
      </c>
      <c r="U449" s="233">
        <v>0</v>
      </c>
      <c r="V449" s="233">
        <f>ROUND(E449*U449,2)</f>
        <v>0</v>
      </c>
      <c r="W449" s="233"/>
      <c r="X449" s="233" t="s">
        <v>143</v>
      </c>
      <c r="Y449" s="233" t="s">
        <v>144</v>
      </c>
      <c r="Z449" s="212"/>
      <c r="AA449" s="212"/>
      <c r="AB449" s="212"/>
      <c r="AC449" s="212"/>
      <c r="AD449" s="212"/>
      <c r="AE449" s="212"/>
      <c r="AF449" s="212"/>
      <c r="AG449" s="212" t="s">
        <v>145</v>
      </c>
      <c r="AH449" s="212"/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2" x14ac:dyDescent="0.3">
      <c r="A450" s="229"/>
      <c r="B450" s="230"/>
      <c r="C450" s="271" t="s">
        <v>625</v>
      </c>
      <c r="D450" s="263"/>
      <c r="E450" s="263"/>
      <c r="F450" s="263"/>
      <c r="G450" s="263"/>
      <c r="H450" s="233"/>
      <c r="I450" s="233"/>
      <c r="J450" s="233"/>
      <c r="K450" s="233"/>
      <c r="L450" s="233"/>
      <c r="M450" s="233"/>
      <c r="N450" s="232"/>
      <c r="O450" s="232"/>
      <c r="P450" s="232"/>
      <c r="Q450" s="232"/>
      <c r="R450" s="233"/>
      <c r="S450" s="233"/>
      <c r="T450" s="233"/>
      <c r="U450" s="233"/>
      <c r="V450" s="233"/>
      <c r="W450" s="233"/>
      <c r="X450" s="233"/>
      <c r="Y450" s="233"/>
      <c r="Z450" s="212"/>
      <c r="AA450" s="212"/>
      <c r="AB450" s="212"/>
      <c r="AC450" s="212"/>
      <c r="AD450" s="212"/>
      <c r="AE450" s="212"/>
      <c r="AF450" s="212"/>
      <c r="AG450" s="212" t="s">
        <v>211</v>
      </c>
      <c r="AH450" s="212"/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2" x14ac:dyDescent="0.3">
      <c r="A451" s="229"/>
      <c r="B451" s="230"/>
      <c r="C451" s="270" t="s">
        <v>634</v>
      </c>
      <c r="D451" s="235"/>
      <c r="E451" s="236">
        <v>1.0691999999999999</v>
      </c>
      <c r="F451" s="233"/>
      <c r="G451" s="233"/>
      <c r="H451" s="233"/>
      <c r="I451" s="233"/>
      <c r="J451" s="233"/>
      <c r="K451" s="233"/>
      <c r="L451" s="233"/>
      <c r="M451" s="233"/>
      <c r="N451" s="232"/>
      <c r="O451" s="232"/>
      <c r="P451" s="232"/>
      <c r="Q451" s="232"/>
      <c r="R451" s="233"/>
      <c r="S451" s="233"/>
      <c r="T451" s="233"/>
      <c r="U451" s="233"/>
      <c r="V451" s="233"/>
      <c r="W451" s="233"/>
      <c r="X451" s="233"/>
      <c r="Y451" s="233"/>
      <c r="Z451" s="212"/>
      <c r="AA451" s="212"/>
      <c r="AB451" s="212"/>
      <c r="AC451" s="212"/>
      <c r="AD451" s="212"/>
      <c r="AE451" s="212"/>
      <c r="AF451" s="212"/>
      <c r="AG451" s="212" t="s">
        <v>152</v>
      </c>
      <c r="AH451" s="212">
        <v>7</v>
      </c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1" x14ac:dyDescent="0.3">
      <c r="A452" s="251">
        <v>146</v>
      </c>
      <c r="B452" s="252" t="s">
        <v>635</v>
      </c>
      <c r="C452" s="269" t="s">
        <v>636</v>
      </c>
      <c r="D452" s="253" t="s">
        <v>189</v>
      </c>
      <c r="E452" s="254">
        <v>9.2447999999999997</v>
      </c>
      <c r="F452" s="255"/>
      <c r="G452" s="256">
        <f>ROUND(E452*F452,2)</f>
        <v>0</v>
      </c>
      <c r="H452" s="234"/>
      <c r="I452" s="233">
        <f>ROUND(E452*H452,2)</f>
        <v>0</v>
      </c>
      <c r="J452" s="234"/>
      <c r="K452" s="233">
        <f>ROUND(E452*J452,2)</f>
        <v>0</v>
      </c>
      <c r="L452" s="233">
        <v>21</v>
      </c>
      <c r="M452" s="233">
        <f>G452*(1+L452/100)</f>
        <v>0</v>
      </c>
      <c r="N452" s="232">
        <v>0</v>
      </c>
      <c r="O452" s="232">
        <f>ROUND(E452*N452,2)</f>
        <v>0</v>
      </c>
      <c r="P452" s="232">
        <v>0</v>
      </c>
      <c r="Q452" s="232">
        <f>ROUND(E452*P452,2)</f>
        <v>0</v>
      </c>
      <c r="R452" s="233"/>
      <c r="S452" s="233" t="s">
        <v>142</v>
      </c>
      <c r="T452" s="233" t="s">
        <v>142</v>
      </c>
      <c r="U452" s="233">
        <v>0</v>
      </c>
      <c r="V452" s="233">
        <f>ROUND(E452*U452,2)</f>
        <v>0</v>
      </c>
      <c r="W452" s="233"/>
      <c r="X452" s="233" t="s">
        <v>143</v>
      </c>
      <c r="Y452" s="233" t="s">
        <v>144</v>
      </c>
      <c r="Z452" s="212"/>
      <c r="AA452" s="212"/>
      <c r="AB452" s="212"/>
      <c r="AC452" s="212"/>
      <c r="AD452" s="212"/>
      <c r="AE452" s="212"/>
      <c r="AF452" s="212"/>
      <c r="AG452" s="212" t="s">
        <v>145</v>
      </c>
      <c r="AH452" s="212"/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2" x14ac:dyDescent="0.3">
      <c r="A453" s="229"/>
      <c r="B453" s="230"/>
      <c r="C453" s="270" t="s">
        <v>637</v>
      </c>
      <c r="D453" s="235"/>
      <c r="E453" s="236">
        <v>9.2447999999999997</v>
      </c>
      <c r="F453" s="233"/>
      <c r="G453" s="233"/>
      <c r="H453" s="233"/>
      <c r="I453" s="233"/>
      <c r="J453" s="233"/>
      <c r="K453" s="233"/>
      <c r="L453" s="233"/>
      <c r="M453" s="233"/>
      <c r="N453" s="232"/>
      <c r="O453" s="232"/>
      <c r="P453" s="232"/>
      <c r="Q453" s="232"/>
      <c r="R453" s="233"/>
      <c r="S453" s="233"/>
      <c r="T453" s="233"/>
      <c r="U453" s="233"/>
      <c r="V453" s="233"/>
      <c r="W453" s="233"/>
      <c r="X453" s="233"/>
      <c r="Y453" s="233"/>
      <c r="Z453" s="212"/>
      <c r="AA453" s="212"/>
      <c r="AB453" s="212"/>
      <c r="AC453" s="212"/>
      <c r="AD453" s="212"/>
      <c r="AE453" s="212"/>
      <c r="AF453" s="212"/>
      <c r="AG453" s="212" t="s">
        <v>152</v>
      </c>
      <c r="AH453" s="212">
        <v>7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ht="20.6" outlineLevel="1" x14ac:dyDescent="0.3">
      <c r="A454" s="251">
        <v>147</v>
      </c>
      <c r="B454" s="252" t="s">
        <v>638</v>
      </c>
      <c r="C454" s="269" t="s">
        <v>639</v>
      </c>
      <c r="D454" s="253" t="s">
        <v>189</v>
      </c>
      <c r="E454" s="254">
        <v>5.6159999999999997</v>
      </c>
      <c r="F454" s="255"/>
      <c r="G454" s="256">
        <f>ROUND(E454*F454,2)</f>
        <v>0</v>
      </c>
      <c r="H454" s="234"/>
      <c r="I454" s="233">
        <f>ROUND(E454*H454,2)</f>
        <v>0</v>
      </c>
      <c r="J454" s="234"/>
      <c r="K454" s="233">
        <f>ROUND(E454*J454,2)</f>
        <v>0</v>
      </c>
      <c r="L454" s="233">
        <v>21</v>
      </c>
      <c r="M454" s="233">
        <f>G454*(1+L454/100)</f>
        <v>0</v>
      </c>
      <c r="N454" s="232">
        <v>0</v>
      </c>
      <c r="O454" s="232">
        <f>ROUND(E454*N454,2)</f>
        <v>0</v>
      </c>
      <c r="P454" s="232">
        <v>0</v>
      </c>
      <c r="Q454" s="232">
        <f>ROUND(E454*P454,2)</f>
        <v>0</v>
      </c>
      <c r="R454" s="233"/>
      <c r="S454" s="233" t="s">
        <v>142</v>
      </c>
      <c r="T454" s="233" t="s">
        <v>142</v>
      </c>
      <c r="U454" s="233">
        <v>0</v>
      </c>
      <c r="V454" s="233">
        <f>ROUND(E454*U454,2)</f>
        <v>0</v>
      </c>
      <c r="W454" s="233"/>
      <c r="X454" s="233" t="s">
        <v>143</v>
      </c>
      <c r="Y454" s="233" t="s">
        <v>144</v>
      </c>
      <c r="Z454" s="212"/>
      <c r="AA454" s="212"/>
      <c r="AB454" s="212"/>
      <c r="AC454" s="212"/>
      <c r="AD454" s="212"/>
      <c r="AE454" s="212"/>
      <c r="AF454" s="212"/>
      <c r="AG454" s="212" t="s">
        <v>145</v>
      </c>
      <c r="AH454" s="212"/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2" x14ac:dyDescent="0.3">
      <c r="A455" s="229"/>
      <c r="B455" s="230"/>
      <c r="C455" s="270" t="s">
        <v>640</v>
      </c>
      <c r="D455" s="235"/>
      <c r="E455" s="236">
        <v>5.6159999999999997</v>
      </c>
      <c r="F455" s="233"/>
      <c r="G455" s="233"/>
      <c r="H455" s="233"/>
      <c r="I455" s="233"/>
      <c r="J455" s="233"/>
      <c r="K455" s="233"/>
      <c r="L455" s="233"/>
      <c r="M455" s="233"/>
      <c r="N455" s="232"/>
      <c r="O455" s="232"/>
      <c r="P455" s="232"/>
      <c r="Q455" s="232"/>
      <c r="R455" s="233"/>
      <c r="S455" s="233"/>
      <c r="T455" s="233"/>
      <c r="U455" s="233"/>
      <c r="V455" s="233"/>
      <c r="W455" s="233"/>
      <c r="X455" s="233"/>
      <c r="Y455" s="233"/>
      <c r="Z455" s="212"/>
      <c r="AA455" s="212"/>
      <c r="AB455" s="212"/>
      <c r="AC455" s="212"/>
      <c r="AD455" s="212"/>
      <c r="AE455" s="212"/>
      <c r="AF455" s="212"/>
      <c r="AG455" s="212" t="s">
        <v>152</v>
      </c>
      <c r="AH455" s="212">
        <v>7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ht="20.6" outlineLevel="1" x14ac:dyDescent="0.3">
      <c r="A456" s="251">
        <v>148</v>
      </c>
      <c r="B456" s="252" t="s">
        <v>641</v>
      </c>
      <c r="C456" s="269" t="s">
        <v>642</v>
      </c>
      <c r="D456" s="253" t="s">
        <v>189</v>
      </c>
      <c r="E456" s="254">
        <v>4.7080000000000002</v>
      </c>
      <c r="F456" s="255"/>
      <c r="G456" s="256">
        <f>ROUND(E456*F456,2)</f>
        <v>0</v>
      </c>
      <c r="H456" s="234"/>
      <c r="I456" s="233">
        <f>ROUND(E456*H456,2)</f>
        <v>0</v>
      </c>
      <c r="J456" s="234"/>
      <c r="K456" s="233">
        <f>ROUND(E456*J456,2)</f>
        <v>0</v>
      </c>
      <c r="L456" s="233">
        <v>21</v>
      </c>
      <c r="M456" s="233">
        <f>G456*(1+L456/100)</f>
        <v>0</v>
      </c>
      <c r="N456" s="232">
        <v>0</v>
      </c>
      <c r="O456" s="232">
        <f>ROUND(E456*N456,2)</f>
        <v>0</v>
      </c>
      <c r="P456" s="232">
        <v>0</v>
      </c>
      <c r="Q456" s="232">
        <f>ROUND(E456*P456,2)</f>
        <v>0</v>
      </c>
      <c r="R456" s="233"/>
      <c r="S456" s="233" t="s">
        <v>142</v>
      </c>
      <c r="T456" s="233" t="s">
        <v>142</v>
      </c>
      <c r="U456" s="233">
        <v>0</v>
      </c>
      <c r="V456" s="233">
        <f>ROUND(E456*U456,2)</f>
        <v>0</v>
      </c>
      <c r="W456" s="233"/>
      <c r="X456" s="233" t="s">
        <v>143</v>
      </c>
      <c r="Y456" s="233" t="s">
        <v>144</v>
      </c>
      <c r="Z456" s="212"/>
      <c r="AA456" s="212"/>
      <c r="AB456" s="212"/>
      <c r="AC456" s="212"/>
      <c r="AD456" s="212"/>
      <c r="AE456" s="212"/>
      <c r="AF456" s="212"/>
      <c r="AG456" s="212" t="s">
        <v>145</v>
      </c>
      <c r="AH456" s="212"/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2" x14ac:dyDescent="0.3">
      <c r="A457" s="229"/>
      <c r="B457" s="230"/>
      <c r="C457" s="271" t="s">
        <v>643</v>
      </c>
      <c r="D457" s="263"/>
      <c r="E457" s="263"/>
      <c r="F457" s="263"/>
      <c r="G457" s="263"/>
      <c r="H457" s="233"/>
      <c r="I457" s="233"/>
      <c r="J457" s="233"/>
      <c r="K457" s="233"/>
      <c r="L457" s="233"/>
      <c r="M457" s="233"/>
      <c r="N457" s="232"/>
      <c r="O457" s="232"/>
      <c r="P457" s="232"/>
      <c r="Q457" s="232"/>
      <c r="R457" s="233"/>
      <c r="S457" s="233"/>
      <c r="T457" s="233"/>
      <c r="U457" s="233"/>
      <c r="V457" s="233"/>
      <c r="W457" s="233"/>
      <c r="X457" s="233"/>
      <c r="Y457" s="233"/>
      <c r="Z457" s="212"/>
      <c r="AA457" s="212"/>
      <c r="AB457" s="212"/>
      <c r="AC457" s="212"/>
      <c r="AD457" s="212"/>
      <c r="AE457" s="212"/>
      <c r="AF457" s="212"/>
      <c r="AG457" s="212" t="s">
        <v>211</v>
      </c>
      <c r="AH457" s="212"/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2" x14ac:dyDescent="0.3">
      <c r="A458" s="229"/>
      <c r="B458" s="230"/>
      <c r="C458" s="270" t="s">
        <v>644</v>
      </c>
      <c r="D458" s="235"/>
      <c r="E458" s="236">
        <v>4.7080000000000002</v>
      </c>
      <c r="F458" s="233"/>
      <c r="G458" s="233"/>
      <c r="H458" s="233"/>
      <c r="I458" s="233"/>
      <c r="J458" s="233"/>
      <c r="K458" s="233"/>
      <c r="L458" s="233"/>
      <c r="M458" s="233"/>
      <c r="N458" s="232"/>
      <c r="O458" s="232"/>
      <c r="P458" s="232"/>
      <c r="Q458" s="232"/>
      <c r="R458" s="233"/>
      <c r="S458" s="233"/>
      <c r="T458" s="233"/>
      <c r="U458" s="233"/>
      <c r="V458" s="233"/>
      <c r="W458" s="233"/>
      <c r="X458" s="233"/>
      <c r="Y458" s="233"/>
      <c r="Z458" s="212"/>
      <c r="AA458" s="212"/>
      <c r="AB458" s="212"/>
      <c r="AC458" s="212"/>
      <c r="AD458" s="212"/>
      <c r="AE458" s="212"/>
      <c r="AF458" s="212"/>
      <c r="AG458" s="212" t="s">
        <v>152</v>
      </c>
      <c r="AH458" s="212">
        <v>7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 x14ac:dyDescent="0.3">
      <c r="A459" s="257">
        <v>149</v>
      </c>
      <c r="B459" s="258" t="s">
        <v>645</v>
      </c>
      <c r="C459" s="268" t="s">
        <v>646</v>
      </c>
      <c r="D459" s="259" t="s">
        <v>189</v>
      </c>
      <c r="E459" s="260">
        <v>22.64545</v>
      </c>
      <c r="F459" s="261"/>
      <c r="G459" s="262">
        <f>ROUND(E459*F459,2)</f>
        <v>0</v>
      </c>
      <c r="H459" s="234"/>
      <c r="I459" s="233">
        <f>ROUND(E459*H459,2)</f>
        <v>0</v>
      </c>
      <c r="J459" s="234"/>
      <c r="K459" s="233">
        <f>ROUND(E459*J459,2)</f>
        <v>0</v>
      </c>
      <c r="L459" s="233">
        <v>21</v>
      </c>
      <c r="M459" s="233">
        <f>G459*(1+L459/100)</f>
        <v>0</v>
      </c>
      <c r="N459" s="232">
        <v>0</v>
      </c>
      <c r="O459" s="232">
        <f>ROUND(E459*N459,2)</f>
        <v>0</v>
      </c>
      <c r="P459" s="232">
        <v>0</v>
      </c>
      <c r="Q459" s="232">
        <f>ROUND(E459*P459,2)</f>
        <v>0</v>
      </c>
      <c r="R459" s="233"/>
      <c r="S459" s="233" t="s">
        <v>142</v>
      </c>
      <c r="T459" s="233" t="s">
        <v>142</v>
      </c>
      <c r="U459" s="233">
        <v>2.0089999999999999</v>
      </c>
      <c r="V459" s="233">
        <f>ROUND(E459*U459,2)</f>
        <v>45.49</v>
      </c>
      <c r="W459" s="233"/>
      <c r="X459" s="233" t="s">
        <v>647</v>
      </c>
      <c r="Y459" s="233" t="s">
        <v>144</v>
      </c>
      <c r="Z459" s="212"/>
      <c r="AA459" s="212"/>
      <c r="AB459" s="212"/>
      <c r="AC459" s="212"/>
      <c r="AD459" s="212"/>
      <c r="AE459" s="212"/>
      <c r="AF459" s="212"/>
      <c r="AG459" s="212" t="s">
        <v>648</v>
      </c>
      <c r="AH459" s="212"/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 x14ac:dyDescent="0.3">
      <c r="A460" s="257">
        <v>150</v>
      </c>
      <c r="B460" s="258" t="s">
        <v>649</v>
      </c>
      <c r="C460" s="268" t="s">
        <v>650</v>
      </c>
      <c r="D460" s="259" t="s">
        <v>189</v>
      </c>
      <c r="E460" s="260">
        <v>22.64545</v>
      </c>
      <c r="F460" s="261"/>
      <c r="G460" s="262">
        <f>ROUND(E460*F460,2)</f>
        <v>0</v>
      </c>
      <c r="H460" s="234"/>
      <c r="I460" s="233">
        <f>ROUND(E460*H460,2)</f>
        <v>0</v>
      </c>
      <c r="J460" s="234"/>
      <c r="K460" s="233">
        <f>ROUND(E460*J460,2)</f>
        <v>0</v>
      </c>
      <c r="L460" s="233">
        <v>21</v>
      </c>
      <c r="M460" s="233">
        <f>G460*(1+L460/100)</f>
        <v>0</v>
      </c>
      <c r="N460" s="232">
        <v>0</v>
      </c>
      <c r="O460" s="232">
        <f>ROUND(E460*N460,2)</f>
        <v>0</v>
      </c>
      <c r="P460" s="232">
        <v>0</v>
      </c>
      <c r="Q460" s="232">
        <f>ROUND(E460*P460,2)</f>
        <v>0</v>
      </c>
      <c r="R460" s="233"/>
      <c r="S460" s="233" t="s">
        <v>142</v>
      </c>
      <c r="T460" s="233" t="s">
        <v>142</v>
      </c>
      <c r="U460" s="233">
        <v>0.95899999999999996</v>
      </c>
      <c r="V460" s="233">
        <f>ROUND(E460*U460,2)</f>
        <v>21.72</v>
      </c>
      <c r="W460" s="233"/>
      <c r="X460" s="233" t="s">
        <v>647</v>
      </c>
      <c r="Y460" s="233" t="s">
        <v>144</v>
      </c>
      <c r="Z460" s="212"/>
      <c r="AA460" s="212"/>
      <c r="AB460" s="212"/>
      <c r="AC460" s="212"/>
      <c r="AD460" s="212"/>
      <c r="AE460" s="212"/>
      <c r="AF460" s="212"/>
      <c r="AG460" s="212" t="s">
        <v>648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1" x14ac:dyDescent="0.3">
      <c r="A461" s="257">
        <v>151</v>
      </c>
      <c r="B461" s="258" t="s">
        <v>651</v>
      </c>
      <c r="C461" s="268" t="s">
        <v>652</v>
      </c>
      <c r="D461" s="259" t="s">
        <v>189</v>
      </c>
      <c r="E461" s="260">
        <v>22.64545</v>
      </c>
      <c r="F461" s="261"/>
      <c r="G461" s="262">
        <f>ROUND(E461*F461,2)</f>
        <v>0</v>
      </c>
      <c r="H461" s="234"/>
      <c r="I461" s="233">
        <f>ROUND(E461*H461,2)</f>
        <v>0</v>
      </c>
      <c r="J461" s="234"/>
      <c r="K461" s="233">
        <f>ROUND(E461*J461,2)</f>
        <v>0</v>
      </c>
      <c r="L461" s="233">
        <v>21</v>
      </c>
      <c r="M461" s="233">
        <f>G461*(1+L461/100)</f>
        <v>0</v>
      </c>
      <c r="N461" s="232">
        <v>0</v>
      </c>
      <c r="O461" s="232">
        <f>ROUND(E461*N461,2)</f>
        <v>0</v>
      </c>
      <c r="P461" s="232">
        <v>0</v>
      </c>
      <c r="Q461" s="232">
        <f>ROUND(E461*P461,2)</f>
        <v>0</v>
      </c>
      <c r="R461" s="233"/>
      <c r="S461" s="233" t="s">
        <v>142</v>
      </c>
      <c r="T461" s="233" t="s">
        <v>142</v>
      </c>
      <c r="U461" s="233">
        <v>1.1399999999999999</v>
      </c>
      <c r="V461" s="233">
        <f>ROUND(E461*U461,2)</f>
        <v>25.82</v>
      </c>
      <c r="W461" s="233"/>
      <c r="X461" s="233" t="s">
        <v>647</v>
      </c>
      <c r="Y461" s="233" t="s">
        <v>144</v>
      </c>
      <c r="Z461" s="212"/>
      <c r="AA461" s="212"/>
      <c r="AB461" s="212"/>
      <c r="AC461" s="212"/>
      <c r="AD461" s="212"/>
      <c r="AE461" s="212"/>
      <c r="AF461" s="212"/>
      <c r="AG461" s="212" t="s">
        <v>648</v>
      </c>
      <c r="AH461" s="212"/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 x14ac:dyDescent="0.3">
      <c r="A462" s="251">
        <v>152</v>
      </c>
      <c r="B462" s="252" t="s">
        <v>653</v>
      </c>
      <c r="C462" s="269" t="s">
        <v>654</v>
      </c>
      <c r="D462" s="253" t="s">
        <v>189</v>
      </c>
      <c r="E462" s="254">
        <v>22.64545</v>
      </c>
      <c r="F462" s="255"/>
      <c r="G462" s="256">
        <f>ROUND(E462*F462,2)</f>
        <v>0</v>
      </c>
      <c r="H462" s="234"/>
      <c r="I462" s="233">
        <f>ROUND(E462*H462,2)</f>
        <v>0</v>
      </c>
      <c r="J462" s="234"/>
      <c r="K462" s="233">
        <f>ROUND(E462*J462,2)</f>
        <v>0</v>
      </c>
      <c r="L462" s="233">
        <v>21</v>
      </c>
      <c r="M462" s="233">
        <f>G462*(1+L462/100)</f>
        <v>0</v>
      </c>
      <c r="N462" s="232">
        <v>0</v>
      </c>
      <c r="O462" s="232">
        <f>ROUND(E462*N462,2)</f>
        <v>0</v>
      </c>
      <c r="P462" s="232">
        <v>0</v>
      </c>
      <c r="Q462" s="232">
        <f>ROUND(E462*P462,2)</f>
        <v>0</v>
      </c>
      <c r="R462" s="233"/>
      <c r="S462" s="233" t="s">
        <v>142</v>
      </c>
      <c r="T462" s="233" t="s">
        <v>142</v>
      </c>
      <c r="U462" s="233">
        <v>0.49</v>
      </c>
      <c r="V462" s="233">
        <f>ROUND(E462*U462,2)</f>
        <v>11.1</v>
      </c>
      <c r="W462" s="233"/>
      <c r="X462" s="233" t="s">
        <v>647</v>
      </c>
      <c r="Y462" s="233" t="s">
        <v>144</v>
      </c>
      <c r="Z462" s="212"/>
      <c r="AA462" s="212"/>
      <c r="AB462" s="212"/>
      <c r="AC462" s="212"/>
      <c r="AD462" s="212"/>
      <c r="AE462" s="212"/>
      <c r="AF462" s="212"/>
      <c r="AG462" s="212" t="s">
        <v>648</v>
      </c>
      <c r="AH462" s="212"/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2" x14ac:dyDescent="0.3">
      <c r="A463" s="229"/>
      <c r="B463" s="230"/>
      <c r="C463" s="271" t="s">
        <v>655</v>
      </c>
      <c r="D463" s="263"/>
      <c r="E463" s="263"/>
      <c r="F463" s="263"/>
      <c r="G463" s="263"/>
      <c r="H463" s="233"/>
      <c r="I463" s="233"/>
      <c r="J463" s="233"/>
      <c r="K463" s="233"/>
      <c r="L463" s="233"/>
      <c r="M463" s="233"/>
      <c r="N463" s="232"/>
      <c r="O463" s="232"/>
      <c r="P463" s="232"/>
      <c r="Q463" s="232"/>
      <c r="R463" s="233"/>
      <c r="S463" s="233"/>
      <c r="T463" s="233"/>
      <c r="U463" s="233"/>
      <c r="V463" s="233"/>
      <c r="W463" s="233"/>
      <c r="X463" s="233"/>
      <c r="Y463" s="233"/>
      <c r="Z463" s="212"/>
      <c r="AA463" s="212"/>
      <c r="AB463" s="212"/>
      <c r="AC463" s="212"/>
      <c r="AD463" s="212"/>
      <c r="AE463" s="212"/>
      <c r="AF463" s="212"/>
      <c r="AG463" s="212" t="s">
        <v>211</v>
      </c>
      <c r="AH463" s="212"/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1" x14ac:dyDescent="0.3">
      <c r="A464" s="257">
        <v>153</v>
      </c>
      <c r="B464" s="258" t="s">
        <v>656</v>
      </c>
      <c r="C464" s="268" t="s">
        <v>657</v>
      </c>
      <c r="D464" s="259" t="s">
        <v>189</v>
      </c>
      <c r="E464" s="260">
        <v>656.71792000000005</v>
      </c>
      <c r="F464" s="261"/>
      <c r="G464" s="262">
        <f>ROUND(E464*F464,2)</f>
        <v>0</v>
      </c>
      <c r="H464" s="234"/>
      <c r="I464" s="233">
        <f>ROUND(E464*H464,2)</f>
        <v>0</v>
      </c>
      <c r="J464" s="234"/>
      <c r="K464" s="233">
        <f>ROUND(E464*J464,2)</f>
        <v>0</v>
      </c>
      <c r="L464" s="233">
        <v>21</v>
      </c>
      <c r="M464" s="233">
        <f>G464*(1+L464/100)</f>
        <v>0</v>
      </c>
      <c r="N464" s="232">
        <v>0</v>
      </c>
      <c r="O464" s="232">
        <f>ROUND(E464*N464,2)</f>
        <v>0</v>
      </c>
      <c r="P464" s="232">
        <v>0</v>
      </c>
      <c r="Q464" s="232">
        <f>ROUND(E464*P464,2)</f>
        <v>0</v>
      </c>
      <c r="R464" s="233"/>
      <c r="S464" s="233" t="s">
        <v>142</v>
      </c>
      <c r="T464" s="233" t="s">
        <v>142</v>
      </c>
      <c r="U464" s="233">
        <v>0</v>
      </c>
      <c r="V464" s="233">
        <f>ROUND(E464*U464,2)</f>
        <v>0</v>
      </c>
      <c r="W464" s="233"/>
      <c r="X464" s="233" t="s">
        <v>647</v>
      </c>
      <c r="Y464" s="233" t="s">
        <v>144</v>
      </c>
      <c r="Z464" s="212"/>
      <c r="AA464" s="212"/>
      <c r="AB464" s="212"/>
      <c r="AC464" s="212"/>
      <c r="AD464" s="212"/>
      <c r="AE464" s="212"/>
      <c r="AF464" s="212"/>
      <c r="AG464" s="212" t="s">
        <v>648</v>
      </c>
      <c r="AH464" s="212"/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 x14ac:dyDescent="0.3">
      <c r="A465" s="257">
        <v>154</v>
      </c>
      <c r="B465" s="258" t="s">
        <v>658</v>
      </c>
      <c r="C465" s="268" t="s">
        <v>659</v>
      </c>
      <c r="D465" s="259" t="s">
        <v>189</v>
      </c>
      <c r="E465" s="260">
        <v>22.64545</v>
      </c>
      <c r="F465" s="261"/>
      <c r="G465" s="262">
        <f>ROUND(E465*F465,2)</f>
        <v>0</v>
      </c>
      <c r="H465" s="234"/>
      <c r="I465" s="233">
        <f>ROUND(E465*H465,2)</f>
        <v>0</v>
      </c>
      <c r="J465" s="234"/>
      <c r="K465" s="233">
        <f>ROUND(E465*J465,2)</f>
        <v>0</v>
      </c>
      <c r="L465" s="233">
        <v>21</v>
      </c>
      <c r="M465" s="233">
        <f>G465*(1+L465/100)</f>
        <v>0</v>
      </c>
      <c r="N465" s="232">
        <v>0</v>
      </c>
      <c r="O465" s="232">
        <f>ROUND(E465*N465,2)</f>
        <v>0</v>
      </c>
      <c r="P465" s="232">
        <v>0</v>
      </c>
      <c r="Q465" s="232">
        <f>ROUND(E465*P465,2)</f>
        <v>0</v>
      </c>
      <c r="R465" s="233"/>
      <c r="S465" s="233" t="s">
        <v>142</v>
      </c>
      <c r="T465" s="233" t="s">
        <v>142</v>
      </c>
      <c r="U465" s="233">
        <v>0.94199999999999995</v>
      </c>
      <c r="V465" s="233">
        <f>ROUND(E465*U465,2)</f>
        <v>21.33</v>
      </c>
      <c r="W465" s="233"/>
      <c r="X465" s="233" t="s">
        <v>647</v>
      </c>
      <c r="Y465" s="233" t="s">
        <v>144</v>
      </c>
      <c r="Z465" s="212"/>
      <c r="AA465" s="212"/>
      <c r="AB465" s="212"/>
      <c r="AC465" s="212"/>
      <c r="AD465" s="212"/>
      <c r="AE465" s="212"/>
      <c r="AF465" s="212"/>
      <c r="AG465" s="212" t="s">
        <v>648</v>
      </c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 x14ac:dyDescent="0.3">
      <c r="A466" s="257">
        <v>155</v>
      </c>
      <c r="B466" s="258" t="s">
        <v>660</v>
      </c>
      <c r="C466" s="268" t="s">
        <v>661</v>
      </c>
      <c r="D466" s="259" t="s">
        <v>189</v>
      </c>
      <c r="E466" s="260">
        <v>860.52692999999999</v>
      </c>
      <c r="F466" s="261"/>
      <c r="G466" s="262">
        <f>ROUND(E466*F466,2)</f>
        <v>0</v>
      </c>
      <c r="H466" s="234"/>
      <c r="I466" s="233">
        <f>ROUND(E466*H466,2)</f>
        <v>0</v>
      </c>
      <c r="J466" s="234"/>
      <c r="K466" s="233">
        <f>ROUND(E466*J466,2)</f>
        <v>0</v>
      </c>
      <c r="L466" s="233">
        <v>21</v>
      </c>
      <c r="M466" s="233">
        <f>G466*(1+L466/100)</f>
        <v>0</v>
      </c>
      <c r="N466" s="232">
        <v>0</v>
      </c>
      <c r="O466" s="232">
        <f>ROUND(E466*N466,2)</f>
        <v>0</v>
      </c>
      <c r="P466" s="232">
        <v>0</v>
      </c>
      <c r="Q466" s="232">
        <f>ROUND(E466*P466,2)</f>
        <v>0</v>
      </c>
      <c r="R466" s="233"/>
      <c r="S466" s="233" t="s">
        <v>142</v>
      </c>
      <c r="T466" s="233" t="s">
        <v>142</v>
      </c>
      <c r="U466" s="233">
        <v>0.105</v>
      </c>
      <c r="V466" s="233">
        <f>ROUND(E466*U466,2)</f>
        <v>90.36</v>
      </c>
      <c r="W466" s="233"/>
      <c r="X466" s="233" t="s">
        <v>647</v>
      </c>
      <c r="Y466" s="233" t="s">
        <v>144</v>
      </c>
      <c r="Z466" s="212"/>
      <c r="AA466" s="212"/>
      <c r="AB466" s="212"/>
      <c r="AC466" s="212"/>
      <c r="AD466" s="212"/>
      <c r="AE466" s="212"/>
      <c r="AF466" s="212"/>
      <c r="AG466" s="212" t="s">
        <v>648</v>
      </c>
      <c r="AH466" s="212"/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x14ac:dyDescent="0.3">
      <c r="A467" s="244" t="s">
        <v>137</v>
      </c>
      <c r="B467" s="245" t="s">
        <v>109</v>
      </c>
      <c r="C467" s="267" t="s">
        <v>29</v>
      </c>
      <c r="D467" s="246"/>
      <c r="E467" s="247"/>
      <c r="F467" s="248"/>
      <c r="G467" s="249">
        <f>SUMIF(AG468:AG479,"&lt;&gt;NOR",G468:G479)</f>
        <v>0</v>
      </c>
      <c r="H467" s="243"/>
      <c r="I467" s="243">
        <f>SUM(I468:I479)</f>
        <v>0</v>
      </c>
      <c r="J467" s="243"/>
      <c r="K467" s="243">
        <f>SUM(K468:K479)</f>
        <v>0</v>
      </c>
      <c r="L467" s="243"/>
      <c r="M467" s="243">
        <f>SUM(M468:M479)</f>
        <v>0</v>
      </c>
      <c r="N467" s="242"/>
      <c r="O467" s="242">
        <f>SUM(O468:O479)</f>
        <v>0</v>
      </c>
      <c r="P467" s="242"/>
      <c r="Q467" s="242">
        <f>SUM(Q468:Q479)</f>
        <v>0</v>
      </c>
      <c r="R467" s="243"/>
      <c r="S467" s="243"/>
      <c r="T467" s="243"/>
      <c r="U467" s="243"/>
      <c r="V467" s="243">
        <f>SUM(V468:V479)</f>
        <v>0</v>
      </c>
      <c r="W467" s="243"/>
      <c r="X467" s="243"/>
      <c r="Y467" s="243"/>
      <c r="AG467" t="s">
        <v>138</v>
      </c>
    </row>
    <row r="468" spans="1:60" outlineLevel="1" x14ac:dyDescent="0.3">
      <c r="A468" s="251">
        <v>156</v>
      </c>
      <c r="B468" s="252" t="s">
        <v>662</v>
      </c>
      <c r="C468" s="269" t="s">
        <v>663</v>
      </c>
      <c r="D468" s="253" t="s">
        <v>664</v>
      </c>
      <c r="E468" s="254">
        <v>1</v>
      </c>
      <c r="F468" s="255"/>
      <c r="G468" s="256">
        <f>ROUND(E468*F468,2)</f>
        <v>0</v>
      </c>
      <c r="H468" s="234"/>
      <c r="I468" s="233">
        <f>ROUND(E468*H468,2)</f>
        <v>0</v>
      </c>
      <c r="J468" s="234"/>
      <c r="K468" s="233">
        <f>ROUND(E468*J468,2)</f>
        <v>0</v>
      </c>
      <c r="L468" s="233">
        <v>21</v>
      </c>
      <c r="M468" s="233">
        <f>G468*(1+L468/100)</f>
        <v>0</v>
      </c>
      <c r="N468" s="232">
        <v>0</v>
      </c>
      <c r="O468" s="232">
        <f>ROUND(E468*N468,2)</f>
        <v>0</v>
      </c>
      <c r="P468" s="232">
        <v>0</v>
      </c>
      <c r="Q468" s="232">
        <f>ROUND(E468*P468,2)</f>
        <v>0</v>
      </c>
      <c r="R468" s="233"/>
      <c r="S468" s="233" t="s">
        <v>142</v>
      </c>
      <c r="T468" s="233" t="s">
        <v>230</v>
      </c>
      <c r="U468" s="233">
        <v>0</v>
      </c>
      <c r="V468" s="233">
        <f>ROUND(E468*U468,2)</f>
        <v>0</v>
      </c>
      <c r="W468" s="233"/>
      <c r="X468" s="233" t="s">
        <v>665</v>
      </c>
      <c r="Y468" s="233" t="s">
        <v>144</v>
      </c>
      <c r="Z468" s="212"/>
      <c r="AA468" s="212"/>
      <c r="AB468" s="212"/>
      <c r="AC468" s="212"/>
      <c r="AD468" s="212"/>
      <c r="AE468" s="212"/>
      <c r="AF468" s="212"/>
      <c r="AG468" s="212" t="s">
        <v>666</v>
      </c>
      <c r="AH468" s="212"/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2" x14ac:dyDescent="0.3">
      <c r="A469" s="229"/>
      <c r="B469" s="230"/>
      <c r="C469" s="271" t="s">
        <v>667</v>
      </c>
      <c r="D469" s="263"/>
      <c r="E469" s="263"/>
      <c r="F469" s="263"/>
      <c r="G469" s="263"/>
      <c r="H469" s="233"/>
      <c r="I469" s="233"/>
      <c r="J469" s="233"/>
      <c r="K469" s="233"/>
      <c r="L469" s="233"/>
      <c r="M469" s="233"/>
      <c r="N469" s="232"/>
      <c r="O469" s="232"/>
      <c r="P469" s="232"/>
      <c r="Q469" s="232"/>
      <c r="R469" s="233"/>
      <c r="S469" s="233"/>
      <c r="T469" s="233"/>
      <c r="U469" s="233"/>
      <c r="V469" s="233"/>
      <c r="W469" s="233"/>
      <c r="X469" s="233"/>
      <c r="Y469" s="233"/>
      <c r="Z469" s="212"/>
      <c r="AA469" s="212"/>
      <c r="AB469" s="212"/>
      <c r="AC469" s="212"/>
      <c r="AD469" s="212"/>
      <c r="AE469" s="212"/>
      <c r="AF469" s="212"/>
      <c r="AG469" s="212" t="s">
        <v>211</v>
      </c>
      <c r="AH469" s="212"/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65" t="str">
        <f>C469</f>
        <v>Zaměření a vytýčení stávajících inženýrských sítí v místě stavby z hlediska jejich ochrany při provádění stavby.</v>
      </c>
      <c r="BB469" s="212"/>
      <c r="BC469" s="212"/>
      <c r="BD469" s="212"/>
      <c r="BE469" s="212"/>
      <c r="BF469" s="212"/>
      <c r="BG469" s="212"/>
      <c r="BH469" s="212"/>
    </row>
    <row r="470" spans="1:60" outlineLevel="1" x14ac:dyDescent="0.3">
      <c r="A470" s="251">
        <v>157</v>
      </c>
      <c r="B470" s="252" t="s">
        <v>668</v>
      </c>
      <c r="C470" s="269" t="s">
        <v>669</v>
      </c>
      <c r="D470" s="253" t="s">
        <v>664</v>
      </c>
      <c r="E470" s="254">
        <v>1</v>
      </c>
      <c r="F470" s="255"/>
      <c r="G470" s="256">
        <f>ROUND(E470*F470,2)</f>
        <v>0</v>
      </c>
      <c r="H470" s="234"/>
      <c r="I470" s="233">
        <f>ROUND(E470*H470,2)</f>
        <v>0</v>
      </c>
      <c r="J470" s="234"/>
      <c r="K470" s="233">
        <f>ROUND(E470*J470,2)</f>
        <v>0</v>
      </c>
      <c r="L470" s="233">
        <v>21</v>
      </c>
      <c r="M470" s="233">
        <f>G470*(1+L470/100)</f>
        <v>0</v>
      </c>
      <c r="N470" s="232">
        <v>0</v>
      </c>
      <c r="O470" s="232">
        <f>ROUND(E470*N470,2)</f>
        <v>0</v>
      </c>
      <c r="P470" s="232">
        <v>0</v>
      </c>
      <c r="Q470" s="232">
        <f>ROUND(E470*P470,2)</f>
        <v>0</v>
      </c>
      <c r="R470" s="233"/>
      <c r="S470" s="233" t="s">
        <v>142</v>
      </c>
      <c r="T470" s="233" t="s">
        <v>230</v>
      </c>
      <c r="U470" s="233">
        <v>0</v>
      </c>
      <c r="V470" s="233">
        <f>ROUND(E470*U470,2)</f>
        <v>0</v>
      </c>
      <c r="W470" s="233"/>
      <c r="X470" s="233" t="s">
        <v>665</v>
      </c>
      <c r="Y470" s="233" t="s">
        <v>144</v>
      </c>
      <c r="Z470" s="212"/>
      <c r="AA470" s="212"/>
      <c r="AB470" s="212"/>
      <c r="AC470" s="212"/>
      <c r="AD470" s="212"/>
      <c r="AE470" s="212"/>
      <c r="AF470" s="212"/>
      <c r="AG470" s="212" t="s">
        <v>670</v>
      </c>
      <c r="AH470" s="212"/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ht="21" outlineLevel="2" x14ac:dyDescent="0.3">
      <c r="A471" s="229"/>
      <c r="B471" s="230"/>
      <c r="C471" s="271" t="s">
        <v>671</v>
      </c>
      <c r="D471" s="263"/>
      <c r="E471" s="263"/>
      <c r="F471" s="263"/>
      <c r="G471" s="263"/>
      <c r="H471" s="233"/>
      <c r="I471" s="233"/>
      <c r="J471" s="233"/>
      <c r="K471" s="233"/>
      <c r="L471" s="233"/>
      <c r="M471" s="233"/>
      <c r="N471" s="232"/>
      <c r="O471" s="232"/>
      <c r="P471" s="232"/>
      <c r="Q471" s="232"/>
      <c r="R471" s="233"/>
      <c r="S471" s="233"/>
      <c r="T471" s="233"/>
      <c r="U471" s="233"/>
      <c r="V471" s="233"/>
      <c r="W471" s="233"/>
      <c r="X471" s="233"/>
      <c r="Y471" s="233"/>
      <c r="Z471" s="212"/>
      <c r="AA471" s="212"/>
      <c r="AB471" s="212"/>
      <c r="AC471" s="212"/>
      <c r="AD471" s="212"/>
      <c r="AE471" s="212"/>
      <c r="AF471" s="212"/>
      <c r="AG471" s="212" t="s">
        <v>211</v>
      </c>
      <c r="AH471" s="212"/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65" t="str">
        <f>C471</f>
        <v>Veškeré náklady spojené s vybudováním, provozem a odstraněním zařízení staveniště vč. zabezpečení stavby (provizorní oplocení aj.)</v>
      </c>
      <c r="BB471" s="212"/>
      <c r="BC471" s="212"/>
      <c r="BD471" s="212"/>
      <c r="BE471" s="212"/>
      <c r="BF471" s="212"/>
      <c r="BG471" s="212"/>
      <c r="BH471" s="212"/>
    </row>
    <row r="472" spans="1:60" outlineLevel="1" x14ac:dyDescent="0.3">
      <c r="A472" s="251">
        <v>158</v>
      </c>
      <c r="B472" s="252" t="s">
        <v>672</v>
      </c>
      <c r="C472" s="269" t="s">
        <v>673</v>
      </c>
      <c r="D472" s="253" t="s">
        <v>664</v>
      </c>
      <c r="E472" s="254">
        <v>1</v>
      </c>
      <c r="F472" s="255"/>
      <c r="G472" s="256">
        <f>ROUND(E472*F472,2)</f>
        <v>0</v>
      </c>
      <c r="H472" s="234"/>
      <c r="I472" s="233">
        <f>ROUND(E472*H472,2)</f>
        <v>0</v>
      </c>
      <c r="J472" s="234"/>
      <c r="K472" s="233">
        <f>ROUND(E472*J472,2)</f>
        <v>0</v>
      </c>
      <c r="L472" s="233">
        <v>21</v>
      </c>
      <c r="M472" s="233">
        <f>G472*(1+L472/100)</f>
        <v>0</v>
      </c>
      <c r="N472" s="232">
        <v>0</v>
      </c>
      <c r="O472" s="232">
        <f>ROUND(E472*N472,2)</f>
        <v>0</v>
      </c>
      <c r="P472" s="232">
        <v>0</v>
      </c>
      <c r="Q472" s="232">
        <f>ROUND(E472*P472,2)</f>
        <v>0</v>
      </c>
      <c r="R472" s="233"/>
      <c r="S472" s="233" t="s">
        <v>142</v>
      </c>
      <c r="T472" s="233" t="s">
        <v>230</v>
      </c>
      <c r="U472" s="233">
        <v>0</v>
      </c>
      <c r="V472" s="233">
        <f>ROUND(E472*U472,2)</f>
        <v>0</v>
      </c>
      <c r="W472" s="233"/>
      <c r="X472" s="233" t="s">
        <v>665</v>
      </c>
      <c r="Y472" s="233" t="s">
        <v>144</v>
      </c>
      <c r="Z472" s="212"/>
      <c r="AA472" s="212"/>
      <c r="AB472" s="212"/>
      <c r="AC472" s="212"/>
      <c r="AD472" s="212"/>
      <c r="AE472" s="212"/>
      <c r="AF472" s="212"/>
      <c r="AG472" s="212" t="s">
        <v>670</v>
      </c>
      <c r="AH472" s="212"/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2" x14ac:dyDescent="0.3">
      <c r="A473" s="229"/>
      <c r="B473" s="230"/>
      <c r="C473" s="271" t="s">
        <v>674</v>
      </c>
      <c r="D473" s="263"/>
      <c r="E473" s="263"/>
      <c r="F473" s="263"/>
      <c r="G473" s="263"/>
      <c r="H473" s="233"/>
      <c r="I473" s="233"/>
      <c r="J473" s="233"/>
      <c r="K473" s="233"/>
      <c r="L473" s="233"/>
      <c r="M473" s="233"/>
      <c r="N473" s="232"/>
      <c r="O473" s="232"/>
      <c r="P473" s="232"/>
      <c r="Q473" s="232"/>
      <c r="R473" s="233"/>
      <c r="S473" s="233"/>
      <c r="T473" s="233"/>
      <c r="U473" s="233"/>
      <c r="V473" s="233"/>
      <c r="W473" s="233"/>
      <c r="X473" s="233"/>
      <c r="Y473" s="233"/>
      <c r="Z473" s="212"/>
      <c r="AA473" s="212"/>
      <c r="AB473" s="212"/>
      <c r="AC473" s="212"/>
      <c r="AD473" s="212"/>
      <c r="AE473" s="212"/>
      <c r="AF473" s="212"/>
      <c r="AG473" s="212" t="s">
        <v>211</v>
      </c>
      <c r="AH473" s="212"/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3" x14ac:dyDescent="0.3">
      <c r="A474" s="229"/>
      <c r="B474" s="230"/>
      <c r="C474" s="273" t="s">
        <v>232</v>
      </c>
      <c r="D474" s="237"/>
      <c r="E474" s="238"/>
      <c r="F474" s="239"/>
      <c r="G474" s="239"/>
      <c r="H474" s="233"/>
      <c r="I474" s="233"/>
      <c r="J474" s="233"/>
      <c r="K474" s="233"/>
      <c r="L474" s="233"/>
      <c r="M474" s="233"/>
      <c r="N474" s="232"/>
      <c r="O474" s="232"/>
      <c r="P474" s="232"/>
      <c r="Q474" s="232"/>
      <c r="R474" s="233"/>
      <c r="S474" s="233"/>
      <c r="T474" s="233"/>
      <c r="U474" s="233"/>
      <c r="V474" s="233"/>
      <c r="W474" s="233"/>
      <c r="X474" s="233"/>
      <c r="Y474" s="233"/>
      <c r="Z474" s="212"/>
      <c r="AA474" s="212"/>
      <c r="AB474" s="212"/>
      <c r="AC474" s="212"/>
      <c r="AD474" s="212"/>
      <c r="AE474" s="212"/>
      <c r="AF474" s="212"/>
      <c r="AG474" s="212" t="s">
        <v>211</v>
      </c>
      <c r="AH474" s="212"/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ht="21" outlineLevel="3" x14ac:dyDescent="0.3">
      <c r="A475" s="229"/>
      <c r="B475" s="230"/>
      <c r="C475" s="274" t="s">
        <v>675</v>
      </c>
      <c r="D475" s="264"/>
      <c r="E475" s="264"/>
      <c r="F475" s="264"/>
      <c r="G475" s="264"/>
      <c r="H475" s="233"/>
      <c r="I475" s="233"/>
      <c r="J475" s="233"/>
      <c r="K475" s="233"/>
      <c r="L475" s="233"/>
      <c r="M475" s="233"/>
      <c r="N475" s="232"/>
      <c r="O475" s="232"/>
      <c r="P475" s="232"/>
      <c r="Q475" s="232"/>
      <c r="R475" s="233"/>
      <c r="S475" s="233"/>
      <c r="T475" s="233"/>
      <c r="U475" s="233"/>
      <c r="V475" s="233"/>
      <c r="W475" s="233"/>
      <c r="X475" s="233"/>
      <c r="Y475" s="233"/>
      <c r="Z475" s="212"/>
      <c r="AA475" s="212"/>
      <c r="AB475" s="212"/>
      <c r="AC475" s="212"/>
      <c r="AD475" s="212"/>
      <c r="AE475" s="212"/>
      <c r="AF475" s="212"/>
      <c r="AG475" s="212" t="s">
        <v>211</v>
      </c>
      <c r="AH475" s="212"/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65" t="str">
        <f>C475</f>
        <v>Kompletační činnost (vzorkování, plán BOZP, fotodokumentace, dokumentace skutečného stavu, dílenská dokumentace aj.)</v>
      </c>
      <c r="BB475" s="212"/>
      <c r="BC475" s="212"/>
      <c r="BD475" s="212"/>
      <c r="BE475" s="212"/>
      <c r="BF475" s="212"/>
      <c r="BG475" s="212"/>
      <c r="BH475" s="212"/>
    </row>
    <row r="476" spans="1:60" outlineLevel="1" x14ac:dyDescent="0.3">
      <c r="A476" s="251">
        <v>159</v>
      </c>
      <c r="B476" s="252" t="s">
        <v>676</v>
      </c>
      <c r="C476" s="269" t="s">
        <v>677</v>
      </c>
      <c r="D476" s="253" t="s">
        <v>664</v>
      </c>
      <c r="E476" s="254">
        <v>1</v>
      </c>
      <c r="F476" s="255"/>
      <c r="G476" s="256">
        <f>ROUND(E476*F476,2)</f>
        <v>0</v>
      </c>
      <c r="H476" s="234"/>
      <c r="I476" s="233">
        <f>ROUND(E476*H476,2)</f>
        <v>0</v>
      </c>
      <c r="J476" s="234"/>
      <c r="K476" s="233">
        <f>ROUND(E476*J476,2)</f>
        <v>0</v>
      </c>
      <c r="L476" s="233">
        <v>21</v>
      </c>
      <c r="M476" s="233">
        <f>G476*(1+L476/100)</f>
        <v>0</v>
      </c>
      <c r="N476" s="232">
        <v>0</v>
      </c>
      <c r="O476" s="232">
        <f>ROUND(E476*N476,2)</f>
        <v>0</v>
      </c>
      <c r="P476" s="232">
        <v>0</v>
      </c>
      <c r="Q476" s="232">
        <f>ROUND(E476*P476,2)</f>
        <v>0</v>
      </c>
      <c r="R476" s="233"/>
      <c r="S476" s="233" t="s">
        <v>142</v>
      </c>
      <c r="T476" s="233" t="s">
        <v>230</v>
      </c>
      <c r="U476" s="233">
        <v>0</v>
      </c>
      <c r="V476" s="233">
        <f>ROUND(E476*U476,2)</f>
        <v>0</v>
      </c>
      <c r="W476" s="233"/>
      <c r="X476" s="233" t="s">
        <v>665</v>
      </c>
      <c r="Y476" s="233" t="s">
        <v>144</v>
      </c>
      <c r="Z476" s="212"/>
      <c r="AA476" s="212"/>
      <c r="AB476" s="212"/>
      <c r="AC476" s="212"/>
      <c r="AD476" s="212"/>
      <c r="AE476" s="212"/>
      <c r="AF476" s="212"/>
      <c r="AG476" s="212" t="s">
        <v>666</v>
      </c>
      <c r="AH476" s="212"/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ht="21" outlineLevel="2" x14ac:dyDescent="0.3">
      <c r="A477" s="229"/>
      <c r="B477" s="230"/>
      <c r="C477" s="271" t="s">
        <v>678</v>
      </c>
      <c r="D477" s="263"/>
      <c r="E477" s="263"/>
      <c r="F477" s="263"/>
      <c r="G477" s="263"/>
      <c r="H477" s="233"/>
      <c r="I477" s="233"/>
      <c r="J477" s="233"/>
      <c r="K477" s="233"/>
      <c r="L477" s="233"/>
      <c r="M477" s="233"/>
      <c r="N477" s="232"/>
      <c r="O477" s="232"/>
      <c r="P477" s="232"/>
      <c r="Q477" s="232"/>
      <c r="R477" s="233"/>
      <c r="S477" s="233"/>
      <c r="T477" s="233"/>
      <c r="U477" s="233"/>
      <c r="V477" s="233"/>
      <c r="W477" s="233"/>
      <c r="X477" s="233"/>
      <c r="Y477" s="233"/>
      <c r="Z477" s="212"/>
      <c r="AA477" s="212"/>
      <c r="AB477" s="212"/>
      <c r="AC477" s="212"/>
      <c r="AD477" s="212"/>
      <c r="AE477" s="212"/>
      <c r="AF477" s="212"/>
      <c r="AG477" s="212" t="s">
        <v>211</v>
      </c>
      <c r="AH477" s="212"/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65" t="str">
        <f>C477</f>
        <v>Náklady zhotovitele, související s prováděním zkoušek a revizí předepsaných technickými normami nebo objednatelem a které jsou pro provedení díla nezbytné.</v>
      </c>
      <c r="BB477" s="212"/>
      <c r="BC477" s="212"/>
      <c r="BD477" s="212"/>
      <c r="BE477" s="212"/>
      <c r="BF477" s="212"/>
      <c r="BG477" s="212"/>
      <c r="BH477" s="212"/>
    </row>
    <row r="478" spans="1:60" ht="20.6" outlineLevel="1" x14ac:dyDescent="0.3">
      <c r="A478" s="257">
        <v>160</v>
      </c>
      <c r="B478" s="258" t="s">
        <v>679</v>
      </c>
      <c r="C478" s="268" t="s">
        <v>680</v>
      </c>
      <c r="D478" s="259" t="s">
        <v>215</v>
      </c>
      <c r="E478" s="260">
        <v>1</v>
      </c>
      <c r="F478" s="261"/>
      <c r="G478" s="262">
        <f>ROUND(E478*F478,2)</f>
        <v>0</v>
      </c>
      <c r="H478" s="234"/>
      <c r="I478" s="233">
        <f>ROUND(E478*H478,2)</f>
        <v>0</v>
      </c>
      <c r="J478" s="234"/>
      <c r="K478" s="233">
        <f>ROUND(E478*J478,2)</f>
        <v>0</v>
      </c>
      <c r="L478" s="233">
        <v>21</v>
      </c>
      <c r="M478" s="233">
        <f>G478*(1+L478/100)</f>
        <v>0</v>
      </c>
      <c r="N478" s="232">
        <v>0</v>
      </c>
      <c r="O478" s="232">
        <f>ROUND(E478*N478,2)</f>
        <v>0</v>
      </c>
      <c r="P478" s="232">
        <v>0</v>
      </c>
      <c r="Q478" s="232">
        <f>ROUND(E478*P478,2)</f>
        <v>0</v>
      </c>
      <c r="R478" s="233"/>
      <c r="S478" s="233" t="s">
        <v>229</v>
      </c>
      <c r="T478" s="233" t="s">
        <v>230</v>
      </c>
      <c r="U478" s="233">
        <v>0</v>
      </c>
      <c r="V478" s="233">
        <f>ROUND(E478*U478,2)</f>
        <v>0</v>
      </c>
      <c r="W478" s="233"/>
      <c r="X478" s="233" t="s">
        <v>665</v>
      </c>
      <c r="Y478" s="233" t="s">
        <v>144</v>
      </c>
      <c r="Z478" s="212"/>
      <c r="AA478" s="212"/>
      <c r="AB478" s="212"/>
      <c r="AC478" s="212"/>
      <c r="AD478" s="212"/>
      <c r="AE478" s="212"/>
      <c r="AF478" s="212"/>
      <c r="AG478" s="212" t="s">
        <v>666</v>
      </c>
      <c r="AH478" s="212"/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ht="20.6" outlineLevel="1" x14ac:dyDescent="0.3">
      <c r="A479" s="251">
        <v>161</v>
      </c>
      <c r="B479" s="252" t="s">
        <v>681</v>
      </c>
      <c r="C479" s="269" t="s">
        <v>682</v>
      </c>
      <c r="D479" s="253" t="s">
        <v>286</v>
      </c>
      <c r="E479" s="254">
        <v>1</v>
      </c>
      <c r="F479" s="255"/>
      <c r="G479" s="256">
        <f>ROUND(E479*F479,2)</f>
        <v>0</v>
      </c>
      <c r="H479" s="234"/>
      <c r="I479" s="233">
        <f>ROUND(E479*H479,2)</f>
        <v>0</v>
      </c>
      <c r="J479" s="234"/>
      <c r="K479" s="233">
        <f>ROUND(E479*J479,2)</f>
        <v>0</v>
      </c>
      <c r="L479" s="233">
        <v>21</v>
      </c>
      <c r="M479" s="233">
        <f>G479*(1+L479/100)</f>
        <v>0</v>
      </c>
      <c r="N479" s="232">
        <v>0</v>
      </c>
      <c r="O479" s="232">
        <f>ROUND(E479*N479,2)</f>
        <v>0</v>
      </c>
      <c r="P479" s="232">
        <v>0</v>
      </c>
      <c r="Q479" s="232">
        <f>ROUND(E479*P479,2)</f>
        <v>0</v>
      </c>
      <c r="R479" s="233"/>
      <c r="S479" s="233" t="s">
        <v>229</v>
      </c>
      <c r="T479" s="233" t="s">
        <v>230</v>
      </c>
      <c r="U479" s="233">
        <v>0</v>
      </c>
      <c r="V479" s="233">
        <f>ROUND(E479*U479,2)</f>
        <v>0</v>
      </c>
      <c r="W479" s="233"/>
      <c r="X479" s="233" t="s">
        <v>665</v>
      </c>
      <c r="Y479" s="233" t="s">
        <v>144</v>
      </c>
      <c r="Z479" s="212"/>
      <c r="AA479" s="212"/>
      <c r="AB479" s="212"/>
      <c r="AC479" s="212"/>
      <c r="AD479" s="212"/>
      <c r="AE479" s="212"/>
      <c r="AF479" s="212"/>
      <c r="AG479" s="212" t="s">
        <v>666</v>
      </c>
      <c r="AH479" s="212"/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x14ac:dyDescent="0.3">
      <c r="A480" s="3"/>
      <c r="B480" s="4"/>
      <c r="C480" s="276"/>
      <c r="D480" s="6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AE480">
        <v>12</v>
      </c>
      <c r="AF480">
        <v>21</v>
      </c>
      <c r="AG480" t="s">
        <v>123</v>
      </c>
    </row>
    <row r="481" spans="1:33" x14ac:dyDescent="0.3">
      <c r="A481" s="215"/>
      <c r="B481" s="216" t="s">
        <v>31</v>
      </c>
      <c r="C481" s="277"/>
      <c r="D481" s="217"/>
      <c r="E481" s="218"/>
      <c r="F481" s="218"/>
      <c r="G481" s="250">
        <f>G8+G29+G48+G61+G124+G134+G148+G177+G188+G209+G213+G226+G228+G244+G246+G260+G311+G342+G352+G370+G374+G424+G430+G434+G439+G441+G467</f>
        <v>0</v>
      </c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AE481">
        <f>SUMIF(L7:L479,AE480,G7:G479)</f>
        <v>0</v>
      </c>
      <c r="AF481">
        <f>SUMIF(L7:L479,AF480,G7:G479)</f>
        <v>0</v>
      </c>
      <c r="AG481" t="s">
        <v>683</v>
      </c>
    </row>
    <row r="482" spans="1:33" x14ac:dyDescent="0.3">
      <c r="A482" s="3"/>
      <c r="B482" s="4"/>
      <c r="C482" s="276"/>
      <c r="D482" s="6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33" x14ac:dyDescent="0.3">
      <c r="A483" s="3"/>
      <c r="B483" s="4"/>
      <c r="C483" s="276"/>
      <c r="D483" s="6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33" x14ac:dyDescent="0.3">
      <c r="A484" s="219" t="s">
        <v>684</v>
      </c>
      <c r="B484" s="219"/>
      <c r="C484" s="278"/>
      <c r="D484" s="6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33" x14ac:dyDescent="0.3">
      <c r="A485" s="220"/>
      <c r="B485" s="221"/>
      <c r="C485" s="279"/>
      <c r="D485" s="221"/>
      <c r="E485" s="221"/>
      <c r="F485" s="221"/>
      <c r="G485" s="222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AG485" t="s">
        <v>685</v>
      </c>
    </row>
    <row r="486" spans="1:33" x14ac:dyDescent="0.3">
      <c r="A486" s="223"/>
      <c r="B486" s="224"/>
      <c r="C486" s="280"/>
      <c r="D486" s="224"/>
      <c r="E486" s="224"/>
      <c r="F486" s="224"/>
      <c r="G486" s="225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33" x14ac:dyDescent="0.3">
      <c r="A487" s="223"/>
      <c r="B487" s="224"/>
      <c r="C487" s="280"/>
      <c r="D487" s="224"/>
      <c r="E487" s="224"/>
      <c r="F487" s="224"/>
      <c r="G487" s="225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1:33" x14ac:dyDescent="0.3">
      <c r="A488" s="223"/>
      <c r="B488" s="224"/>
      <c r="C488" s="280"/>
      <c r="D488" s="224"/>
      <c r="E488" s="224"/>
      <c r="F488" s="224"/>
      <c r="G488" s="225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1:33" x14ac:dyDescent="0.3">
      <c r="A489" s="226"/>
      <c r="B489" s="227"/>
      <c r="C489" s="281"/>
      <c r="D489" s="227"/>
      <c r="E489" s="227"/>
      <c r="F489" s="227"/>
      <c r="G489" s="228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1:33" x14ac:dyDescent="0.3">
      <c r="A490" s="3"/>
      <c r="B490" s="4"/>
      <c r="C490" s="276"/>
      <c r="D490" s="6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1:33" x14ac:dyDescent="0.3">
      <c r="C491" s="282"/>
      <c r="D491" s="10"/>
      <c r="AG491" t="s">
        <v>708</v>
      </c>
    </row>
    <row r="492" spans="1:33" x14ac:dyDescent="0.3">
      <c r="D492" s="10"/>
    </row>
    <row r="493" spans="1:33" x14ac:dyDescent="0.3">
      <c r="D493" s="10"/>
    </row>
    <row r="494" spans="1:33" x14ac:dyDescent="0.3">
      <c r="D494" s="10"/>
    </row>
    <row r="495" spans="1:33" x14ac:dyDescent="0.3">
      <c r="D495" s="10"/>
    </row>
    <row r="496" spans="1:33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25">
    <mergeCell ref="C477:G477"/>
    <mergeCell ref="C457:G457"/>
    <mergeCell ref="C463:G463"/>
    <mergeCell ref="C469:G469"/>
    <mergeCell ref="C471:G471"/>
    <mergeCell ref="C473:G473"/>
    <mergeCell ref="C475:G475"/>
    <mergeCell ref="C416:G416"/>
    <mergeCell ref="C419:G419"/>
    <mergeCell ref="C421:G421"/>
    <mergeCell ref="C432:G432"/>
    <mergeCell ref="C443:G443"/>
    <mergeCell ref="C450:G450"/>
    <mergeCell ref="C407:G407"/>
    <mergeCell ref="C408:G408"/>
    <mergeCell ref="C409:G409"/>
    <mergeCell ref="C410:G410"/>
    <mergeCell ref="C411:G411"/>
    <mergeCell ref="C414:G414"/>
    <mergeCell ref="C394:G394"/>
    <mergeCell ref="C397:G397"/>
    <mergeCell ref="C399:G399"/>
    <mergeCell ref="C401:G401"/>
    <mergeCell ref="C404:G404"/>
    <mergeCell ref="C406:G406"/>
    <mergeCell ref="C381:G381"/>
    <mergeCell ref="C384:G384"/>
    <mergeCell ref="C387:G387"/>
    <mergeCell ref="C390:G390"/>
    <mergeCell ref="C392:G392"/>
    <mergeCell ref="C393:G393"/>
    <mergeCell ref="C358:G358"/>
    <mergeCell ref="C361:G361"/>
    <mergeCell ref="C376:G376"/>
    <mergeCell ref="C378:G378"/>
    <mergeCell ref="C379:G379"/>
    <mergeCell ref="C380:G380"/>
    <mergeCell ref="C283:G283"/>
    <mergeCell ref="C286:G286"/>
    <mergeCell ref="C289:G289"/>
    <mergeCell ref="C292:G292"/>
    <mergeCell ref="C295:G295"/>
    <mergeCell ref="C315:G315"/>
    <mergeCell ref="C204:G204"/>
    <mergeCell ref="C206:G206"/>
    <mergeCell ref="C208:G208"/>
    <mergeCell ref="C215:G215"/>
    <mergeCell ref="C273:G273"/>
    <mergeCell ref="C280:G280"/>
    <mergeCell ref="C192:G192"/>
    <mergeCell ref="C194:G194"/>
    <mergeCell ref="C196:G196"/>
    <mergeCell ref="C198:G198"/>
    <mergeCell ref="C200:G200"/>
    <mergeCell ref="C202:G202"/>
    <mergeCell ref="C123:G123"/>
    <mergeCell ref="C158:G158"/>
    <mergeCell ref="C161:G161"/>
    <mergeCell ref="C164:G164"/>
    <mergeCell ref="C169:G169"/>
    <mergeCell ref="C190:G190"/>
    <mergeCell ref="C117:G117"/>
    <mergeCell ref="C118:G118"/>
    <mergeCell ref="C119:G119"/>
    <mergeCell ref="C120:G120"/>
    <mergeCell ref="C121:G121"/>
    <mergeCell ref="C122:G122"/>
    <mergeCell ref="C110:G110"/>
    <mergeCell ref="C111:G111"/>
    <mergeCell ref="C112:G112"/>
    <mergeCell ref="C113:G113"/>
    <mergeCell ref="C114:G114"/>
    <mergeCell ref="C116:G116"/>
    <mergeCell ref="C104:G104"/>
    <mergeCell ref="C105:G105"/>
    <mergeCell ref="C106:G106"/>
    <mergeCell ref="C107:G107"/>
    <mergeCell ref="C108:G108"/>
    <mergeCell ref="C109:G109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85:G85"/>
    <mergeCell ref="C86:G86"/>
    <mergeCell ref="C87:G87"/>
    <mergeCell ref="C89:G89"/>
    <mergeCell ref="C90:G90"/>
    <mergeCell ref="C91:G91"/>
    <mergeCell ref="C79:G79"/>
    <mergeCell ref="C80:G80"/>
    <mergeCell ref="C81:G81"/>
    <mergeCell ref="C82:G82"/>
    <mergeCell ref="C83:G83"/>
    <mergeCell ref="C84:G84"/>
    <mergeCell ref="C73:G73"/>
    <mergeCell ref="C74:G74"/>
    <mergeCell ref="C75:G75"/>
    <mergeCell ref="C76:G76"/>
    <mergeCell ref="C77:G77"/>
    <mergeCell ref="C78:G78"/>
    <mergeCell ref="C67:G67"/>
    <mergeCell ref="C68:G68"/>
    <mergeCell ref="C69:G69"/>
    <mergeCell ref="C70:G70"/>
    <mergeCell ref="C71:G71"/>
    <mergeCell ref="C72:G72"/>
    <mergeCell ref="A1:G1"/>
    <mergeCell ref="C2:G2"/>
    <mergeCell ref="C3:G3"/>
    <mergeCell ref="C4:G4"/>
    <mergeCell ref="A484:C484"/>
    <mergeCell ref="A485:G489"/>
    <mergeCell ref="C52:G52"/>
    <mergeCell ref="C56:G56"/>
    <mergeCell ref="C63:G63"/>
    <mergeCell ref="C65:G6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2025-03-14T07:03:15Z</dcterms:modified>
</cp:coreProperties>
</file>